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9440" windowHeight="7485" activeTab="2"/>
  </bookViews>
  <sheets>
    <sheet name="Nov-2020" sheetId="1" r:id="rId1"/>
    <sheet name="Dec-2020" sheetId="2" r:id="rId2"/>
    <sheet name="Synthese Janv- Dec 2020" sheetId="3" r:id="rId3"/>
  </sheets>
  <calcPr calcId="145621"/>
</workbook>
</file>

<file path=xl/calcChain.xml><?xml version="1.0" encoding="utf-8"?>
<calcChain xmlns="http://schemas.openxmlformats.org/spreadsheetml/2006/main">
  <c r="E11" i="3" l="1"/>
  <c r="J33" i="2"/>
  <c r="I29" i="2"/>
  <c r="I27" i="2"/>
  <c r="I25" i="2"/>
  <c r="I23" i="2"/>
  <c r="I21" i="2"/>
  <c r="I19" i="2"/>
  <c r="I17" i="2"/>
  <c r="I15" i="2"/>
  <c r="H31" i="2"/>
  <c r="G31" i="2"/>
  <c r="I13" i="2"/>
  <c r="J11" i="2"/>
  <c r="I11" i="2"/>
  <c r="I33" i="1"/>
  <c r="E29" i="3"/>
  <c r="I29" i="1"/>
  <c r="E28" i="3"/>
  <c r="E27" i="3"/>
  <c r="I27" i="1"/>
  <c r="E26" i="3"/>
  <c r="E25" i="3"/>
  <c r="I25" i="1"/>
  <c r="E24" i="3"/>
  <c r="E23" i="3"/>
  <c r="I23" i="1"/>
  <c r="E22" i="3"/>
  <c r="E21" i="3"/>
  <c r="I21" i="1"/>
  <c r="E20" i="3"/>
  <c r="E19" i="3"/>
  <c r="I19" i="1"/>
  <c r="E18" i="3"/>
  <c r="E17" i="3"/>
  <c r="I17" i="1"/>
  <c r="E16" i="3"/>
  <c r="E15" i="3"/>
  <c r="I15" i="1"/>
  <c r="E14" i="3"/>
  <c r="E13" i="3"/>
  <c r="I13" i="1"/>
  <c r="E12" i="3"/>
  <c r="J11" i="1"/>
  <c r="I11" i="1"/>
  <c r="G10" i="3" l="1"/>
  <c r="H11" i="3"/>
  <c r="F10" i="3"/>
  <c r="I14" i="1"/>
  <c r="I16" i="1"/>
  <c r="I18" i="1"/>
  <c r="I20" i="1"/>
  <c r="I22" i="1"/>
  <c r="I24" i="1"/>
  <c r="I26" i="1"/>
  <c r="I28" i="1"/>
  <c r="I30" i="1"/>
  <c r="G31" i="1"/>
  <c r="E32" i="3"/>
  <c r="F13" i="3"/>
  <c r="H13" i="3"/>
  <c r="G13" i="3"/>
  <c r="J14" i="1"/>
  <c r="H15" i="3"/>
  <c r="G15" i="3"/>
  <c r="F15" i="3"/>
  <c r="J16" i="1"/>
  <c r="F17" i="3"/>
  <c r="H17" i="3"/>
  <c r="G17" i="3"/>
  <c r="J18" i="1"/>
  <c r="H19" i="3"/>
  <c r="G19" i="3"/>
  <c r="F19" i="3"/>
  <c r="J20" i="1"/>
  <c r="F21" i="3"/>
  <c r="H21" i="3"/>
  <c r="G21" i="3"/>
  <c r="J22" i="1"/>
  <c r="H23" i="3"/>
  <c r="G23" i="3"/>
  <c r="F23" i="3"/>
  <c r="J24" i="1"/>
  <c r="F25" i="3"/>
  <c r="H25" i="3"/>
  <c r="G25" i="3"/>
  <c r="J26" i="1"/>
  <c r="H27" i="3"/>
  <c r="G27" i="3"/>
  <c r="F27" i="3"/>
  <c r="J28" i="1"/>
  <c r="F29" i="3"/>
  <c r="H29" i="3"/>
  <c r="G29" i="3"/>
  <c r="J30" i="1"/>
  <c r="H31" i="1"/>
  <c r="G32" i="2"/>
  <c r="G34" i="2"/>
  <c r="B30" i="3"/>
  <c r="B33" i="3" s="1"/>
  <c r="H32" i="2"/>
  <c r="H34" i="2"/>
  <c r="C30" i="3"/>
  <c r="C33" i="3" s="1"/>
  <c r="H12" i="3"/>
  <c r="G12" i="3"/>
  <c r="F12" i="3"/>
  <c r="J13" i="1"/>
  <c r="G14" i="3"/>
  <c r="F14" i="3"/>
  <c r="H14" i="3"/>
  <c r="J15" i="1"/>
  <c r="H16" i="3"/>
  <c r="G16" i="3"/>
  <c r="F16" i="3"/>
  <c r="J17" i="1"/>
  <c r="G18" i="3"/>
  <c r="F18" i="3"/>
  <c r="H18" i="3"/>
  <c r="J19" i="1"/>
  <c r="H20" i="3"/>
  <c r="G20" i="3"/>
  <c r="F20" i="3"/>
  <c r="J21" i="1"/>
  <c r="G22" i="3"/>
  <c r="F22" i="3"/>
  <c r="H22" i="3"/>
  <c r="J23" i="1"/>
  <c r="H24" i="3"/>
  <c r="G24" i="3"/>
  <c r="F24" i="3"/>
  <c r="J25" i="1"/>
  <c r="G26" i="3"/>
  <c r="F26" i="3"/>
  <c r="H26" i="3"/>
  <c r="J27" i="1"/>
  <c r="H28" i="3"/>
  <c r="G28" i="3"/>
  <c r="F28" i="3"/>
  <c r="J29" i="1"/>
  <c r="F31" i="1"/>
  <c r="J33" i="1"/>
  <c r="J13" i="2"/>
  <c r="J15" i="2"/>
  <c r="J17" i="2"/>
  <c r="J19" i="2"/>
  <c r="J21" i="2"/>
  <c r="J23" i="2"/>
  <c r="J25" i="2"/>
  <c r="J27" i="2"/>
  <c r="J29" i="2"/>
  <c r="F31" i="2"/>
  <c r="H10" i="3"/>
  <c r="D30" i="3"/>
  <c r="I14" i="2"/>
  <c r="I16" i="2"/>
  <c r="I18" i="2"/>
  <c r="I20" i="2"/>
  <c r="I22" i="2"/>
  <c r="I24" i="2"/>
  <c r="I26" i="2"/>
  <c r="I28" i="2"/>
  <c r="I30" i="2"/>
  <c r="F32" i="2"/>
  <c r="I33" i="2"/>
  <c r="E10" i="3"/>
  <c r="E30" i="3" s="1"/>
  <c r="F11" i="3"/>
  <c r="J14" i="2"/>
  <c r="J16" i="2"/>
  <c r="J18" i="2"/>
  <c r="J20" i="2"/>
  <c r="J22" i="2"/>
  <c r="J24" i="2"/>
  <c r="J26" i="2"/>
  <c r="J28" i="2"/>
  <c r="J30" i="2"/>
  <c r="G11" i="3"/>
  <c r="F32" i="1"/>
  <c r="E33" i="3" l="1"/>
  <c r="F30" i="3"/>
  <c r="J32" i="2"/>
  <c r="I32" i="2"/>
  <c r="D31" i="3"/>
  <c r="H32" i="3"/>
  <c r="G32" i="3"/>
  <c r="F32" i="3"/>
  <c r="F34" i="2"/>
  <c r="I31" i="2"/>
  <c r="J31" i="2"/>
  <c r="F34" i="1"/>
  <c r="J31" i="1"/>
  <c r="I31" i="1"/>
  <c r="B31" i="3"/>
  <c r="C31" i="3"/>
  <c r="H34" i="1"/>
  <c r="H32" i="1"/>
  <c r="J32" i="1" s="1"/>
  <c r="E31" i="3"/>
  <c r="G34" i="1"/>
  <c r="G32" i="1"/>
  <c r="I32" i="1" s="1"/>
  <c r="G30" i="3"/>
  <c r="D33" i="3"/>
  <c r="H30" i="3"/>
  <c r="F31" i="3" l="1"/>
  <c r="H31" i="3"/>
  <c r="G31" i="3"/>
  <c r="F33" i="3"/>
</calcChain>
</file>

<file path=xl/sharedStrings.xml><?xml version="1.0" encoding="utf-8"?>
<sst xmlns="http://schemas.openxmlformats.org/spreadsheetml/2006/main" count="163" uniqueCount="74">
  <si>
    <t>JIRAMA</t>
  </si>
  <si>
    <t>DG / DPS</t>
  </si>
  <si>
    <t xml:space="preserve"> STATISTIQUES DE GENERATION  D'ELECTRICITE  ET   CONSOMMATION  DE  CARBURANT  DES  PRINCIPAUX  SITES  FONCTIONNANT AU GASOIL </t>
  </si>
  <si>
    <r>
      <rPr>
        <b/>
        <u/>
        <sz val="10"/>
        <color indexed="56"/>
        <rFont val="Arial"/>
        <family val="2"/>
      </rPr>
      <t>MOIS</t>
    </r>
    <r>
      <rPr>
        <b/>
        <sz val="10"/>
        <color indexed="56"/>
        <rFont val="Arial"/>
        <family val="2"/>
      </rPr>
      <t xml:space="preserve"> : </t>
    </r>
  </si>
  <si>
    <t>Novembre 2020</t>
  </si>
  <si>
    <t>Site</t>
  </si>
  <si>
    <t>Opérateurs</t>
  </si>
  <si>
    <t>Stock Go en début du mois                                        (L)</t>
  </si>
  <si>
    <t>Quantité de GO livrée  sur site                        (L)</t>
  </si>
  <si>
    <t>Quantité de GO consommée APPRO           (L)</t>
  </si>
  <si>
    <t>Quantité de GO consommée DPE           (L)</t>
  </si>
  <si>
    <t>Quantité d’énergie générée  par GO              (kWh)</t>
  </si>
  <si>
    <t>Production thermique               (kWh)</t>
  </si>
  <si>
    <t>Litre de GO consommée par kWh générée (L/kWh)</t>
  </si>
  <si>
    <t>Litre de GO consommée par kWh production thermique (L/kWh)</t>
  </si>
  <si>
    <t>OBS</t>
  </si>
  <si>
    <t>AMBOHIMANAMBOLA</t>
  </si>
  <si>
    <t>JIRAMA + AGGREKO + HFF + MADAGASCAR UTILITY+AFL</t>
  </si>
  <si>
    <t>BEHENJY</t>
  </si>
  <si>
    <t>AFL</t>
  </si>
  <si>
    <t>AMBATONDRAZAKA</t>
  </si>
  <si>
    <t>JIRAMA + COGELEC + ENELEC</t>
  </si>
  <si>
    <t>ANTSIRABE</t>
  </si>
  <si>
    <t>JIRAMA + EDM + SMTP</t>
  </si>
  <si>
    <t>AMBOSITRA</t>
  </si>
  <si>
    <t>JIRAMA + ENELEC</t>
  </si>
  <si>
    <t>MORONDAVA</t>
  </si>
  <si>
    <t>JIRAMA + TAMATRADE + FIRST ENERGY</t>
  </si>
  <si>
    <t>ANTSIRANANA</t>
  </si>
  <si>
    <t>JIRAMA + ENELEC + TAMATRADE+Epices des Iles</t>
  </si>
  <si>
    <t>AMBANJA</t>
  </si>
  <si>
    <t>JIRAMA + ENELEC + FIRST INVESTISSMENT</t>
  </si>
  <si>
    <t>AMBILOBE</t>
  </si>
  <si>
    <t>JIRAMA + ENELEC + +FIRST ENERGY</t>
  </si>
  <si>
    <t>ANTALAHA</t>
  </si>
  <si>
    <t>JIRAMA + ENELEC +FIRST ENERGY+Epices des Iles</t>
  </si>
  <si>
    <t>NOSY BE</t>
  </si>
  <si>
    <t>JIRAMA + PIC + HFF</t>
  </si>
  <si>
    <t>SAMBAVA</t>
  </si>
  <si>
    <t>JIRAMA + ENELEC + Groupe SMTP+Epices des Iles</t>
  </si>
  <si>
    <t>RI FIANARANTSOA</t>
  </si>
  <si>
    <t>JIRAMA + ENELEC +FIRST ENERGY</t>
  </si>
  <si>
    <t>MANAKARA</t>
  </si>
  <si>
    <t>JIRAMA + HFF + ENELEC</t>
  </si>
  <si>
    <t>MAHAJANGA</t>
  </si>
  <si>
    <t>ANTSOHIHY</t>
  </si>
  <si>
    <t>RI TOAMASINA</t>
  </si>
  <si>
    <t>FENERIVE EST</t>
  </si>
  <si>
    <t>JIRAMA + FIRST ENERGY + HFF + FIRST INVESTISSMENT + ENELEC</t>
  </si>
  <si>
    <t>SAINTE MARIE</t>
  </si>
  <si>
    <t>JIRAMA + FIRST INVESTISSMENT +VIMASERV</t>
  </si>
  <si>
    <t>TOLIARA</t>
  </si>
  <si>
    <t>TOTAL 20 sites</t>
  </si>
  <si>
    <t>AUTRES SITES</t>
  </si>
  <si>
    <t xml:space="preserve">Ensemble des opérations GO de la JIRAMA </t>
  </si>
  <si>
    <t>Pourcentage des 20 sites</t>
  </si>
  <si>
    <t>Mémorandum</t>
  </si>
  <si>
    <t>Decembre 2020</t>
  </si>
  <si>
    <t xml:space="preserve">STATISTIQUES DE GENERATION  D'ELECTRICITE  ET   CONSOMMATION  DE  CARBURANT  DES  PRINCIPAUX  SITES  FONCTIONNANT AU GASOIL </t>
  </si>
  <si>
    <t xml:space="preserve"> JANVIER A DECEMBRE 2020</t>
  </si>
  <si>
    <t>Sites</t>
  </si>
  <si>
    <t>(A) : Quantité d’énergie Thermique                (kWh)</t>
  </si>
  <si>
    <r>
      <rPr>
        <b/>
        <sz val="11"/>
        <color indexed="10"/>
        <rFont val="Times New Roman"/>
        <family val="1"/>
      </rPr>
      <t xml:space="preserve">(B) : </t>
    </r>
    <r>
      <rPr>
        <b/>
        <sz val="11"/>
        <rFont val="Times New Roman"/>
        <family val="1"/>
      </rPr>
      <t>Quantité d’énergie générée par GO               (kWh)</t>
    </r>
  </si>
  <si>
    <r>
      <rPr>
        <b/>
        <sz val="11"/>
        <color indexed="10"/>
        <rFont val="Times New Roman"/>
        <family val="1"/>
      </rPr>
      <t xml:space="preserve">(C) : </t>
    </r>
    <r>
      <rPr>
        <b/>
        <sz val="11"/>
        <rFont val="Times New Roman"/>
        <family val="1"/>
      </rPr>
      <t>Quantité de GO consommée           (L)</t>
    </r>
  </si>
  <si>
    <t>Moyenne Quantité d’énergie générée  par GO               (kWh)</t>
  </si>
  <si>
    <t>Moyenne Quantité de GO consommée           (L)</t>
  </si>
  <si>
    <r>
      <rPr>
        <b/>
        <sz val="11"/>
        <color indexed="10"/>
        <rFont val="Times New Roman"/>
        <family val="1"/>
      </rPr>
      <t xml:space="preserve">(C)/(B) : </t>
    </r>
    <r>
      <rPr>
        <b/>
        <sz val="11"/>
        <rFont val="Times New Roman"/>
        <family val="1"/>
      </rPr>
      <t>Litre de GO consommée par kWh générée (L/kWh)</t>
    </r>
  </si>
  <si>
    <t>RATIO (C)/(A) : Consommation GO / Energie Thermique</t>
  </si>
  <si>
    <t>BEHENJY (AFL)</t>
  </si>
  <si>
    <t>Pourcentage des 20 sites par rapport à l'ensemble Jirama</t>
  </si>
  <si>
    <r>
      <rPr>
        <b/>
        <u/>
        <sz val="11"/>
        <color indexed="8"/>
        <rFont val="Calibri"/>
        <family val="2"/>
      </rPr>
      <t>Sources des données</t>
    </r>
    <r>
      <rPr>
        <b/>
        <sz val="11"/>
        <color indexed="8"/>
        <rFont val="Calibri"/>
        <family val="2"/>
      </rPr>
      <t xml:space="preserve"> : </t>
    </r>
    <r>
      <rPr>
        <sz val="11"/>
        <color theme="1"/>
        <rFont val="Calibri"/>
        <family val="2"/>
        <scheme val="minor"/>
      </rPr>
      <t xml:space="preserve"> </t>
    </r>
  </si>
  <si>
    <t>-  Direction des Approvisionnements</t>
  </si>
  <si>
    <t>-  Direction de la Production Electricité</t>
  </si>
  <si>
    <t>-  Direction d'Exploitation du Réseau Interconnecté d'Antananarivo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</si>
</sst>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_-* #,##0.00\ _F_-;\-* #,##0.00\ _F_-;_-* &quot;-&quot;??\ _F_-;_-@_-"/>
    <numFmt numFmtId="165" formatCode="_ * #,##0_ ;_ * \-#,##0_ ;_ * &quot;-&quot;??_ ;_ @_ "/>
    <numFmt numFmtId="166" formatCode="_(* #,##0.00_);_(* \(#,##0.00\);_(* &quot;-&quot;??_);_(@_)"/>
    <numFmt numFmtId="167" formatCode="_-* #,##0\ _€_-;\-* #,##0\ _€_-;_-* &quot;-&quot;??\ _€_-;_-@_-"/>
    <numFmt numFmtId="168" formatCode="0.000"/>
    <numFmt numFmtId="169" formatCode="_-* #,##0\ _F_-;\-* #,##0\ _F_-;_-* &quot;-&quot;??\ _F_-;_-@_-"/>
    <numFmt numFmtId="170" formatCode="#,##0.000"/>
    <numFmt numFmtId="171" formatCode="_-* #,##0.00\ [$€-1]_-;\-* #,##0.00\ [$€-1]_-;_-* &quot;-&quot;??\ [$€-1]_-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i/>
      <sz val="10"/>
      <color theme="1"/>
      <name val="Times New Roman"/>
      <family val="1"/>
    </font>
    <font>
      <b/>
      <sz val="9"/>
      <color rgb="FF002060"/>
      <name val="Arial"/>
      <family val="2"/>
    </font>
    <font>
      <b/>
      <sz val="10"/>
      <color rgb="FF002060"/>
      <name val="Arial"/>
      <family val="2"/>
    </font>
    <font>
      <b/>
      <u/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1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name val="Times New Roman"/>
      <family val="1"/>
    </font>
    <font>
      <b/>
      <sz val="9"/>
      <color rgb="FF00206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00206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name val="Times New Roman"/>
      <family val="1"/>
    </font>
    <font>
      <b/>
      <sz val="11"/>
      <color rgb="FFC00000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C00000"/>
      <name val="Times New Roman"/>
      <family val="1"/>
    </font>
    <font>
      <b/>
      <sz val="11"/>
      <color rgb="FF002060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ashDotDot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0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5" borderId="23" applyNumberFormat="0" applyAlignment="0" applyProtection="0"/>
    <xf numFmtId="0" fontId="36" fillId="25" borderId="23" applyNumberFormat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43" fontId="33" fillId="0" borderId="0" applyFont="0" applyFill="0" applyBorder="0" applyAlignment="0" applyProtection="0"/>
    <xf numFmtId="0" fontId="3" fillId="26" borderId="25" applyNumberFormat="0" applyFont="0" applyAlignment="0" applyProtection="0"/>
    <xf numFmtId="0" fontId="3" fillId="26" borderId="2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38" fillId="12" borderId="23" applyNumberFormat="0" applyAlignment="0" applyProtection="0"/>
    <xf numFmtId="0" fontId="38" fillId="12" borderId="23" applyNumberFormat="0" applyAlignment="0" applyProtection="0"/>
    <xf numFmtId="171" fontId="3" fillId="0" borderId="0" applyFont="0" applyFill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>
      <alignment vertical="top"/>
    </xf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3" fillId="25" borderId="26" applyNumberFormat="0" applyAlignment="0" applyProtection="0"/>
    <xf numFmtId="0" fontId="43" fillId="25" borderId="26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49" fillId="28" borderId="31" applyNumberFormat="0" applyAlignment="0" applyProtection="0"/>
    <xf numFmtId="0" fontId="49" fillId="28" borderId="31" applyNumberFormat="0" applyAlignment="0" applyProtection="0"/>
  </cellStyleXfs>
  <cellXfs count="85">
    <xf numFmtId="0" fontId="0" fillId="0" borderId="0" xfId="0"/>
    <xf numFmtId="0" fontId="4" fillId="0" borderId="0" xfId="3" applyFont="1" applyAlignment="1">
      <alignment vertical="center"/>
    </xf>
    <xf numFmtId="0" fontId="3" fillId="0" borderId="0" xfId="3" applyAlignment="1">
      <alignment vertical="center"/>
    </xf>
    <xf numFmtId="15" fontId="5" fillId="0" borderId="0" xfId="0" applyNumberFormat="1" applyFont="1" applyFill="1" applyAlignment="1">
      <alignment vertical="center"/>
    </xf>
    <xf numFmtId="49" fontId="7" fillId="0" borderId="0" xfId="3" applyNumberFormat="1" applyFont="1" applyAlignment="1">
      <alignment vertical="center"/>
    </xf>
    <xf numFmtId="49" fontId="7" fillId="0" borderId="0" xfId="3" applyNumberFormat="1" applyFont="1" applyAlignment="1">
      <alignment horizontal="right" vertical="center"/>
    </xf>
    <xf numFmtId="49" fontId="7" fillId="0" borderId="0" xfId="3" applyNumberFormat="1" applyFont="1" applyAlignment="1">
      <alignment horizontal="left" vertical="center"/>
    </xf>
    <xf numFmtId="49" fontId="7" fillId="0" borderId="0" xfId="3" applyNumberFormat="1" applyFont="1" applyAlignment="1">
      <alignment horizontal="center" vertical="center"/>
    </xf>
    <xf numFmtId="0" fontId="10" fillId="3" borderId="2" xfId="3" applyFont="1" applyFill="1" applyBorder="1" applyAlignment="1">
      <alignment horizontal="center" vertical="center" wrapText="1"/>
    </xf>
    <xf numFmtId="0" fontId="10" fillId="3" borderId="3" xfId="3" applyFont="1" applyFill="1" applyBorder="1" applyAlignment="1">
      <alignment horizontal="center" vertical="center" wrapText="1"/>
    </xf>
    <xf numFmtId="165" fontId="11" fillId="3" borderId="4" xfId="4" applyNumberFormat="1" applyFont="1" applyFill="1" applyBorder="1" applyAlignment="1">
      <alignment vertical="center"/>
    </xf>
    <xf numFmtId="0" fontId="12" fillId="3" borderId="5" xfId="3" applyFont="1" applyFill="1" applyBorder="1" applyAlignment="1">
      <alignment horizontal="left" vertical="center" wrapText="1"/>
    </xf>
    <xf numFmtId="167" fontId="13" fillId="0" borderId="6" xfId="5" applyNumberFormat="1" applyFont="1" applyFill="1" applyBorder="1" applyAlignment="1">
      <alignment horizontal="center" vertical="center" wrapText="1"/>
    </xf>
    <xf numFmtId="168" fontId="13" fillId="0" borderId="6" xfId="0" applyNumberFormat="1" applyFont="1" applyBorder="1" applyAlignment="1">
      <alignment horizontal="center" vertical="center" wrapText="1"/>
    </xf>
    <xf numFmtId="0" fontId="3" fillId="0" borderId="7" xfId="3" applyBorder="1" applyAlignment="1">
      <alignment vertical="center"/>
    </xf>
    <xf numFmtId="0" fontId="3" fillId="0" borderId="2" xfId="3" applyBorder="1" applyAlignment="1">
      <alignment vertical="center"/>
    </xf>
    <xf numFmtId="167" fontId="14" fillId="4" borderId="8" xfId="1" applyNumberFormat="1" applyFont="1" applyFill="1" applyBorder="1" applyAlignment="1">
      <alignment horizontal="center" vertical="center" wrapText="1"/>
    </xf>
    <xf numFmtId="167" fontId="14" fillId="4" borderId="5" xfId="1" applyNumberFormat="1" applyFont="1" applyFill="1" applyBorder="1" applyAlignment="1">
      <alignment horizontal="center" vertical="center" wrapText="1"/>
    </xf>
    <xf numFmtId="167" fontId="14" fillId="4" borderId="6" xfId="1" applyNumberFormat="1" applyFont="1" applyFill="1" applyBorder="1" applyAlignment="1">
      <alignment horizontal="center" vertical="center" wrapText="1"/>
    </xf>
    <xf numFmtId="168" fontId="14" fillId="4" borderId="6" xfId="0" applyNumberFormat="1" applyFont="1" applyFill="1" applyBorder="1" applyAlignment="1">
      <alignment horizontal="center" vertical="center" wrapText="1"/>
    </xf>
    <xf numFmtId="0" fontId="3" fillId="4" borderId="2" xfId="3" applyFill="1" applyBorder="1" applyAlignment="1">
      <alignment vertical="center"/>
    </xf>
    <xf numFmtId="167" fontId="13" fillId="0" borderId="6" xfId="1" applyNumberFormat="1" applyFont="1" applyBorder="1" applyAlignment="1">
      <alignment horizontal="center" vertical="center" wrapText="1"/>
    </xf>
    <xf numFmtId="169" fontId="14" fillId="5" borderId="2" xfId="3" applyNumberFormat="1" applyFont="1" applyFill="1" applyBorder="1" applyAlignment="1">
      <alignment vertical="center"/>
    </xf>
    <xf numFmtId="168" fontId="14" fillId="5" borderId="9" xfId="3" applyNumberFormat="1" applyFont="1" applyFill="1" applyBorder="1" applyAlignment="1">
      <alignment horizontal="center" vertical="center" wrapText="1"/>
    </xf>
    <xf numFmtId="168" fontId="13" fillId="5" borderId="6" xfId="0" applyNumberFormat="1" applyFont="1" applyFill="1" applyBorder="1" applyAlignment="1">
      <alignment horizontal="center" vertical="center" wrapText="1"/>
    </xf>
    <xf numFmtId="9" fontId="14" fillId="4" borderId="9" xfId="2" applyFont="1" applyFill="1" applyBorder="1" applyAlignment="1">
      <alignment horizontal="center" vertical="center"/>
    </xf>
    <xf numFmtId="168" fontId="14" fillId="4" borderId="9" xfId="3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15" fontId="17" fillId="0" borderId="0" xfId="0" quotePrefix="1" applyNumberFormat="1" applyFont="1" applyFill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19" fillId="0" borderId="0" xfId="3" applyFont="1" applyFill="1" applyAlignment="1">
      <alignment vertical="center"/>
    </xf>
    <xf numFmtId="0" fontId="20" fillId="0" borderId="0" xfId="3" applyFont="1" applyFill="1" applyAlignment="1">
      <alignment vertical="center"/>
    </xf>
    <xf numFmtId="0" fontId="21" fillId="0" borderId="0" xfId="3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22" fillId="6" borderId="4" xfId="3" applyFont="1" applyFill="1" applyBorder="1" applyAlignment="1">
      <alignment horizontal="center" vertical="center" wrapText="1"/>
    </xf>
    <xf numFmtId="0" fontId="23" fillId="6" borderId="2" xfId="3" applyFont="1" applyFill="1" applyBorder="1" applyAlignment="1">
      <alignment horizontal="center" vertical="center" wrapText="1"/>
    </xf>
    <xf numFmtId="0" fontId="22" fillId="6" borderId="3" xfId="3" applyFont="1" applyFill="1" applyBorder="1" applyAlignment="1">
      <alignment horizontal="center" vertical="center" wrapText="1"/>
    </xf>
    <xf numFmtId="0" fontId="22" fillId="6" borderId="2" xfId="3" applyFont="1" applyFill="1" applyBorder="1" applyAlignment="1">
      <alignment horizontal="center" vertical="center" wrapText="1"/>
    </xf>
    <xf numFmtId="0" fontId="23" fillId="6" borderId="10" xfId="3" applyFont="1" applyFill="1" applyBorder="1" applyAlignment="1">
      <alignment horizontal="center" vertical="center" wrapText="1"/>
    </xf>
    <xf numFmtId="0" fontId="25" fillId="6" borderId="11" xfId="0" applyFont="1" applyFill="1" applyBorder="1" applyAlignment="1">
      <alignment vertical="center"/>
    </xf>
    <xf numFmtId="3" fontId="26" fillId="0" borderId="12" xfId="5" applyNumberFormat="1" applyFont="1" applyFill="1" applyBorder="1" applyAlignment="1">
      <alignment horizontal="right" vertical="center"/>
    </xf>
    <xf numFmtId="3" fontId="26" fillId="0" borderId="13" xfId="5" applyNumberFormat="1" applyFont="1" applyFill="1" applyBorder="1" applyAlignment="1">
      <alignment horizontal="right" vertical="center"/>
    </xf>
    <xf numFmtId="3" fontId="27" fillId="0" borderId="13" xfId="5" applyNumberFormat="1" applyFont="1" applyFill="1" applyBorder="1" applyAlignment="1">
      <alignment horizontal="right" vertical="center"/>
    </xf>
    <xf numFmtId="168" fontId="27" fillId="0" borderId="13" xfId="0" applyNumberFormat="1" applyFont="1" applyFill="1" applyBorder="1" applyAlignment="1">
      <alignment horizontal="center" vertical="center"/>
    </xf>
    <xf numFmtId="2" fontId="28" fillId="0" borderId="14" xfId="0" applyNumberFormat="1" applyFont="1" applyFill="1" applyBorder="1" applyAlignment="1">
      <alignment horizontal="center" vertical="center"/>
    </xf>
    <xf numFmtId="3" fontId="25" fillId="0" borderId="12" xfId="5" applyNumberFormat="1" applyFont="1" applyFill="1" applyBorder="1" applyAlignment="1">
      <alignment horizontal="right" vertical="center"/>
    </xf>
    <xf numFmtId="3" fontId="25" fillId="0" borderId="13" xfId="5" applyNumberFormat="1" applyFont="1" applyFill="1" applyBorder="1" applyAlignment="1">
      <alignment horizontal="right" vertical="center"/>
    </xf>
    <xf numFmtId="0" fontId="25" fillId="6" borderId="15" xfId="0" applyFont="1" applyFill="1" applyBorder="1" applyAlignment="1">
      <alignment vertical="center"/>
    </xf>
    <xf numFmtId="168" fontId="27" fillId="0" borderId="16" xfId="0" applyNumberFormat="1" applyFont="1" applyFill="1" applyBorder="1" applyAlignment="1">
      <alignment horizontal="center" vertical="center"/>
    </xf>
    <xf numFmtId="2" fontId="28" fillId="0" borderId="17" xfId="0" applyNumberFormat="1" applyFont="1" applyFill="1" applyBorder="1" applyAlignment="1">
      <alignment horizontal="center" vertical="center"/>
    </xf>
    <xf numFmtId="0" fontId="25" fillId="6" borderId="18" xfId="0" applyFont="1" applyFill="1" applyBorder="1" applyAlignment="1">
      <alignment vertical="center"/>
    </xf>
    <xf numFmtId="168" fontId="27" fillId="0" borderId="19" xfId="0" applyNumberFormat="1" applyFont="1" applyFill="1" applyBorder="1" applyAlignment="1">
      <alignment horizontal="center" vertical="center"/>
    </xf>
    <xf numFmtId="0" fontId="29" fillId="6" borderId="20" xfId="0" applyFont="1" applyFill="1" applyBorder="1" applyAlignment="1">
      <alignment vertical="center" wrapText="1"/>
    </xf>
    <xf numFmtId="3" fontId="22" fillId="6" borderId="21" xfId="6" applyNumberFormat="1" applyFont="1" applyFill="1" applyBorder="1" applyAlignment="1">
      <alignment horizontal="right" vertical="center" wrapText="1"/>
    </xf>
    <xf numFmtId="168" fontId="30" fillId="6" borderId="21" xfId="0" applyNumberFormat="1" applyFont="1" applyFill="1" applyBorder="1" applyAlignment="1">
      <alignment horizontal="center" vertical="center"/>
    </xf>
    <xf numFmtId="2" fontId="23" fillId="6" borderId="21" xfId="0" applyNumberFormat="1" applyFont="1" applyFill="1" applyBorder="1" applyAlignment="1">
      <alignment horizontal="center" vertical="center"/>
    </xf>
    <xf numFmtId="3" fontId="25" fillId="0" borderId="19" xfId="6" applyNumberFormat="1" applyFont="1" applyFill="1" applyBorder="1" applyAlignment="1">
      <alignment horizontal="right" vertical="center" wrapText="1"/>
    </xf>
    <xf numFmtId="170" fontId="25" fillId="0" borderId="19" xfId="6" applyNumberFormat="1" applyFont="1" applyFill="1" applyBorder="1" applyAlignment="1">
      <alignment horizontal="center" vertical="center" wrapText="1"/>
    </xf>
    <xf numFmtId="2" fontId="23" fillId="0" borderId="19" xfId="0" applyNumberFormat="1" applyFont="1" applyFill="1" applyBorder="1" applyAlignment="1">
      <alignment horizontal="center" vertical="center"/>
    </xf>
    <xf numFmtId="0" fontId="29" fillId="6" borderId="4" xfId="0" applyFont="1" applyFill="1" applyBorder="1" applyAlignment="1">
      <alignment vertical="center" wrapText="1"/>
    </xf>
    <xf numFmtId="9" fontId="29" fillId="6" borderId="11" xfId="2" applyFont="1" applyFill="1" applyBorder="1" applyAlignment="1">
      <alignment vertical="center" wrapText="1"/>
    </xf>
    <xf numFmtId="9" fontId="22" fillId="0" borderId="21" xfId="2" applyFont="1" applyFill="1" applyBorder="1" applyAlignment="1">
      <alignment horizontal="center" vertical="center"/>
    </xf>
    <xf numFmtId="9" fontId="29" fillId="0" borderId="21" xfId="2" applyFont="1" applyFill="1" applyBorder="1" applyAlignment="1">
      <alignment vertical="center" wrapText="1"/>
    </xf>
    <xf numFmtId="9" fontId="23" fillId="0" borderId="21" xfId="2" applyFont="1" applyFill="1" applyBorder="1" applyAlignment="1">
      <alignment vertical="center" wrapText="1"/>
    </xf>
    <xf numFmtId="0" fontId="29" fillId="6" borderId="22" xfId="0" applyFont="1" applyFill="1" applyBorder="1" applyAlignment="1">
      <alignment vertical="center"/>
    </xf>
    <xf numFmtId="169" fontId="27" fillId="0" borderId="19" xfId="5" applyNumberFormat="1" applyFont="1" applyFill="1" applyBorder="1" applyAlignment="1">
      <alignment vertical="center"/>
    </xf>
    <xf numFmtId="168" fontId="28" fillId="0" borderId="19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169" fontId="17" fillId="0" borderId="0" xfId="5" applyNumberFormat="1" applyFont="1" applyFill="1" applyBorder="1" applyAlignment="1">
      <alignment vertical="center"/>
    </xf>
    <xf numFmtId="168" fontId="17" fillId="0" borderId="0" xfId="0" applyNumberFormat="1" applyFont="1" applyFill="1" applyBorder="1" applyAlignment="1">
      <alignment horizontal="center" vertical="center"/>
    </xf>
    <xf numFmtId="168" fontId="18" fillId="0" borderId="0" xfId="0" applyNumberFormat="1" applyFont="1" applyFill="1" applyBorder="1" applyAlignment="1">
      <alignment horizontal="center" vertical="center"/>
    </xf>
    <xf numFmtId="0" fontId="2" fillId="0" borderId="0" xfId="0" applyFont="1"/>
    <xf numFmtId="0" fontId="0" fillId="0" borderId="0" xfId="0" quotePrefix="1"/>
    <xf numFmtId="0" fontId="17" fillId="0" borderId="0" xfId="0" quotePrefix="1" applyFont="1" applyFill="1" applyAlignment="1">
      <alignment vertical="center"/>
    </xf>
    <xf numFmtId="0" fontId="6" fillId="0" borderId="0" xfId="3" applyFont="1" applyAlignment="1">
      <alignment horizontal="center" vertical="center"/>
    </xf>
    <xf numFmtId="0" fontId="15" fillId="3" borderId="4" xfId="0" applyFont="1" applyFill="1" applyBorder="1" applyAlignment="1">
      <alignment horizontal="left" vertical="center"/>
    </xf>
    <xf numFmtId="0" fontId="15" fillId="3" borderId="3" xfId="0" applyFont="1" applyFill="1" applyBorder="1" applyAlignment="1">
      <alignment horizontal="left" vertical="center"/>
    </xf>
    <xf numFmtId="0" fontId="16" fillId="5" borderId="4" xfId="0" applyFont="1" applyFill="1" applyBorder="1" applyAlignment="1">
      <alignment horizontal="left" vertical="center" wrapText="1"/>
    </xf>
    <xf numFmtId="0" fontId="16" fillId="5" borderId="3" xfId="0" applyFont="1" applyFill="1" applyBorder="1" applyAlignment="1">
      <alignment horizontal="left" vertical="center" wrapText="1"/>
    </xf>
    <xf numFmtId="9" fontId="14" fillId="4" borderId="4" xfId="2" applyFont="1" applyFill="1" applyBorder="1" applyAlignment="1">
      <alignment horizontal="left" vertical="center" wrapText="1"/>
    </xf>
    <xf numFmtId="9" fontId="14" fillId="4" borderId="3" xfId="2" applyFont="1" applyFill="1" applyBorder="1" applyAlignment="1">
      <alignment horizontal="left" vertical="center" wrapText="1"/>
    </xf>
    <xf numFmtId="0" fontId="16" fillId="3" borderId="4" xfId="0" applyFont="1" applyFill="1" applyBorder="1" applyAlignment="1">
      <alignment horizontal="left" vertical="center"/>
    </xf>
    <xf numFmtId="0" fontId="16" fillId="3" borderId="3" xfId="0" applyFont="1" applyFill="1" applyBorder="1" applyAlignment="1">
      <alignment horizontal="left" vertical="center"/>
    </xf>
    <xf numFmtId="0" fontId="21" fillId="0" borderId="0" xfId="3" applyFont="1" applyFill="1" applyAlignment="1">
      <alignment horizontal="center" vertical="center"/>
    </xf>
  </cellXfs>
  <cellStyles count="209">
    <cellStyle name="20 % - Accent1 2" xfId="7"/>
    <cellStyle name="20 % - Accent1 3" xfId="8"/>
    <cellStyle name="20 % - Accent2 2" xfId="9"/>
    <cellStyle name="20 % - Accent2 3" xfId="10"/>
    <cellStyle name="20 % - Accent3 2" xfId="11"/>
    <cellStyle name="20 % - Accent3 3" xfId="12"/>
    <cellStyle name="20 % - Accent4 2" xfId="13"/>
    <cellStyle name="20 % - Accent4 3" xfId="14"/>
    <cellStyle name="20 % - Accent5 2" xfId="15"/>
    <cellStyle name="20 % - Accent5 3" xfId="16"/>
    <cellStyle name="20 % - Accent6 2" xfId="17"/>
    <cellStyle name="20 % - Accent6 3" xfId="18"/>
    <cellStyle name="40 % - Accent1 2" xfId="19"/>
    <cellStyle name="40 % - Accent1 3" xfId="20"/>
    <cellStyle name="40 % - Accent2 2" xfId="21"/>
    <cellStyle name="40 % - Accent2 3" xfId="22"/>
    <cellStyle name="40 % - Accent3 2" xfId="23"/>
    <cellStyle name="40 % - Accent3 3" xfId="24"/>
    <cellStyle name="40 % - Accent4 2" xfId="25"/>
    <cellStyle name="40 % - Accent4 3" xfId="26"/>
    <cellStyle name="40 % - Accent5 2" xfId="27"/>
    <cellStyle name="40 % - Accent5 3" xfId="28"/>
    <cellStyle name="40 % - Accent6 2" xfId="29"/>
    <cellStyle name="40 % - Accent6 3" xfId="30"/>
    <cellStyle name="60 % - Accent1 2" xfId="31"/>
    <cellStyle name="60 % - Accent1 3" xfId="32"/>
    <cellStyle name="60 % - Accent2 2" xfId="33"/>
    <cellStyle name="60 % - Accent2 3" xfId="34"/>
    <cellStyle name="60 % - Accent3 2" xfId="35"/>
    <cellStyle name="60 % - Accent3 3" xfId="36"/>
    <cellStyle name="60 % - Accent4 2" xfId="37"/>
    <cellStyle name="60 % - Accent4 3" xfId="38"/>
    <cellStyle name="60 % - Accent5 2" xfId="39"/>
    <cellStyle name="60 % - Accent5 3" xfId="40"/>
    <cellStyle name="60 % - Accent6 2" xfId="41"/>
    <cellStyle name="60 % - Accent6 3" xfId="42"/>
    <cellStyle name="Accent1 2" xfId="43"/>
    <cellStyle name="Accent1 3" xfId="44"/>
    <cellStyle name="Accent2 2" xfId="45"/>
    <cellStyle name="Accent2 3" xfId="46"/>
    <cellStyle name="Accent3 2" xfId="47"/>
    <cellStyle name="Accent3 3" xfId="48"/>
    <cellStyle name="Accent4 2" xfId="49"/>
    <cellStyle name="Accent4 3" xfId="50"/>
    <cellStyle name="Accent5 2" xfId="51"/>
    <cellStyle name="Accent5 3" xfId="52"/>
    <cellStyle name="Accent6 2" xfId="53"/>
    <cellStyle name="Accent6 3" xfId="54"/>
    <cellStyle name="Avertissement 2" xfId="55"/>
    <cellStyle name="Avertissement 3" xfId="56"/>
    <cellStyle name="Calcul 2" xfId="57"/>
    <cellStyle name="Calcul 3" xfId="58"/>
    <cellStyle name="Cellule liée 2" xfId="59"/>
    <cellStyle name="Cellule liée 3" xfId="60"/>
    <cellStyle name="Comma 2" xfId="61"/>
    <cellStyle name="Commentaire 2" xfId="62"/>
    <cellStyle name="Commentaire 3" xfId="63"/>
    <cellStyle name="Commentaire 4" xfId="64"/>
    <cellStyle name="Commentaire 5" xfId="65"/>
    <cellStyle name="Entrée 2" xfId="66"/>
    <cellStyle name="Entrée 3" xfId="67"/>
    <cellStyle name="Euro" xfId="68"/>
    <cellStyle name="Insatisfaisant 2" xfId="69"/>
    <cellStyle name="Insatisfaisant 3" xfId="70"/>
    <cellStyle name="Milliers" xfId="1" builtinId="3"/>
    <cellStyle name="Milliers 16" xfId="71"/>
    <cellStyle name="Milliers 2" xfId="72"/>
    <cellStyle name="Milliers 2 10" xfId="73"/>
    <cellStyle name="Milliers 2 11" xfId="74"/>
    <cellStyle name="Milliers 2 12" xfId="75"/>
    <cellStyle name="Milliers 2 13" xfId="76"/>
    <cellStyle name="Milliers 2 14" xfId="77"/>
    <cellStyle name="Milliers 2 15" xfId="78"/>
    <cellStyle name="Milliers 2 16" xfId="79"/>
    <cellStyle name="Milliers 2 17" xfId="6"/>
    <cellStyle name="Milliers 2 2" xfId="80"/>
    <cellStyle name="Milliers 2 3" xfId="81"/>
    <cellStyle name="Milliers 2 4" xfId="82"/>
    <cellStyle name="Milliers 2 5" xfId="83"/>
    <cellStyle name="Milliers 2 6" xfId="84"/>
    <cellStyle name="Milliers 2 7" xfId="85"/>
    <cellStyle name="Milliers 2 8" xfId="86"/>
    <cellStyle name="Milliers 2 9" xfId="87"/>
    <cellStyle name="Milliers 3" xfId="4"/>
    <cellStyle name="Milliers 4" xfId="5"/>
    <cellStyle name="Neutre 2" xfId="88"/>
    <cellStyle name="Neutre 3" xfId="89"/>
    <cellStyle name="Normal" xfId="0" builtinId="0"/>
    <cellStyle name="Normal 2" xfId="3"/>
    <cellStyle name="Normal 2 10" xfId="90"/>
    <cellStyle name="Normal 2 10 2" xfId="91"/>
    <cellStyle name="Normal 2 11" xfId="92"/>
    <cellStyle name="Normal 2 12" xfId="93"/>
    <cellStyle name="Normal 2 13" xfId="94"/>
    <cellStyle name="Normal 2 14" xfId="95"/>
    <cellStyle name="Normal 2 15" xfId="96"/>
    <cellStyle name="Normal 2 16" xfId="97"/>
    <cellStyle name="Normal 2 17" xfId="98"/>
    <cellStyle name="Normal 2 18" xfId="99"/>
    <cellStyle name="Normal 2 19" xfId="100"/>
    <cellStyle name="Normal 2 2" xfId="101"/>
    <cellStyle name="Normal 2 2 10" xfId="102"/>
    <cellStyle name="Normal 2 2 11" xfId="103"/>
    <cellStyle name="Normal 2 2 12" xfId="104"/>
    <cellStyle name="Normal 2 2 13" xfId="105"/>
    <cellStyle name="Normal 2 2 14" xfId="106"/>
    <cellStyle name="Normal 2 2 15" xfId="107"/>
    <cellStyle name="Normal 2 2 16" xfId="108"/>
    <cellStyle name="Normal 2 2 17" xfId="109"/>
    <cellStyle name="Normal 2 2 18" xfId="110"/>
    <cellStyle name="Normal 2 2 19" xfId="111"/>
    <cellStyle name="Normal 2 2 2" xfId="112"/>
    <cellStyle name="Normal 2 2 20" xfId="113"/>
    <cellStyle name="Normal 2 2 21" xfId="114"/>
    <cellStyle name="Normal 2 2 22" xfId="115"/>
    <cellStyle name="Normal 2 2 23" xfId="116"/>
    <cellStyle name="Normal 2 2 24" xfId="117"/>
    <cellStyle name="Normal 2 2 25" xfId="118"/>
    <cellStyle name="Normal 2 2 26" xfId="119"/>
    <cellStyle name="Normal 2 2 27" xfId="120"/>
    <cellStyle name="Normal 2 2 28" xfId="121"/>
    <cellStyle name="Normal 2 2 29" xfId="122"/>
    <cellStyle name="Normal 2 2 3" xfId="123"/>
    <cellStyle name="Normal 2 2 30" xfId="124"/>
    <cellStyle name="Normal 2 2 31" xfId="125"/>
    <cellStyle name="Normal 2 2 32" xfId="126"/>
    <cellStyle name="Normal 2 2 33" xfId="127"/>
    <cellStyle name="Normal 2 2 34" xfId="128"/>
    <cellStyle name="Normal 2 2 35" xfId="129"/>
    <cellStyle name="Normal 2 2 36" xfId="130"/>
    <cellStyle name="Normal 2 2 37" xfId="131"/>
    <cellStyle name="Normal 2 2 4" xfId="132"/>
    <cellStyle name="Normal 2 2 5" xfId="133"/>
    <cellStyle name="Normal 2 2 6" xfId="134"/>
    <cellStyle name="Normal 2 2 7" xfId="135"/>
    <cellStyle name="Normal 2 2 8" xfId="136"/>
    <cellStyle name="Normal 2 2 9" xfId="137"/>
    <cellStyle name="Normal 2 20" xfId="138"/>
    <cellStyle name="Normal 2 21" xfId="139"/>
    <cellStyle name="Normal 2 22" xfId="140"/>
    <cellStyle name="Normal 2 23" xfId="141"/>
    <cellStyle name="Normal 2 24" xfId="142"/>
    <cellStyle name="Normal 2 25" xfId="143"/>
    <cellStyle name="Normal 2 26" xfId="144"/>
    <cellStyle name="Normal 2 27" xfId="145"/>
    <cellStyle name="Normal 2 28" xfId="146"/>
    <cellStyle name="Normal 2 29" xfId="147"/>
    <cellStyle name="Normal 2 3" xfId="148"/>
    <cellStyle name="Normal 2 30" xfId="149"/>
    <cellStyle name="Normal 2 31" xfId="150"/>
    <cellStyle name="Normal 2 32" xfId="151"/>
    <cellStyle name="Normal 2 33" xfId="152"/>
    <cellStyle name="Normal 2 34" xfId="153"/>
    <cellStyle name="Normal 2 35" xfId="154"/>
    <cellStyle name="Normal 2 36" xfId="155"/>
    <cellStyle name="Normal 2 37" xfId="156"/>
    <cellStyle name="Normal 2 38" xfId="157"/>
    <cellStyle name="Normal 2 39" xfId="158"/>
    <cellStyle name="Normal 2 4" xfId="159"/>
    <cellStyle name="Normal 2 40" xfId="160"/>
    <cellStyle name="Normal 2 41" xfId="161"/>
    <cellStyle name="Normal 2 42" xfId="162"/>
    <cellStyle name="Normal 2 43" xfId="163"/>
    <cellStyle name="Normal 2 44" xfId="164"/>
    <cellStyle name="Normal 2 45" xfId="165"/>
    <cellStyle name="Normal 2 46" xfId="166"/>
    <cellStyle name="Normal 2 47" xfId="167"/>
    <cellStyle name="Normal 2 48" xfId="168"/>
    <cellStyle name="Normal 2 49" xfId="169"/>
    <cellStyle name="Normal 2 5" xfId="170"/>
    <cellStyle name="Normal 2 50" xfId="171"/>
    <cellStyle name="Normal 2 51" xfId="172"/>
    <cellStyle name="Normal 2 52" xfId="173"/>
    <cellStyle name="Normal 2 53" xfId="174"/>
    <cellStyle name="Normal 2 54" xfId="175"/>
    <cellStyle name="Normal 2 55" xfId="176"/>
    <cellStyle name="Normal 2 56" xfId="177"/>
    <cellStyle name="Normal 2 57" xfId="178"/>
    <cellStyle name="Normal 2 6" xfId="179"/>
    <cellStyle name="Normal 2 7" xfId="180"/>
    <cellStyle name="Normal 2 8" xfId="181"/>
    <cellStyle name="Normal 2 9" xfId="182"/>
    <cellStyle name="Normal 3" xfId="183"/>
    <cellStyle name="Normal 4" xfId="184"/>
    <cellStyle name="Normal 5" xfId="185"/>
    <cellStyle name="Normal 6" xfId="186"/>
    <cellStyle name="Normal 7" xfId="187"/>
    <cellStyle name="Pourcentage" xfId="2" builtinId="5"/>
    <cellStyle name="Pourcentage 2" xfId="188"/>
    <cellStyle name="Satisfaisant 2" xfId="189"/>
    <cellStyle name="Satisfaisant 3" xfId="190"/>
    <cellStyle name="Sortie 2" xfId="191"/>
    <cellStyle name="Sortie 3" xfId="192"/>
    <cellStyle name="Texte explicatif 2" xfId="193"/>
    <cellStyle name="Texte explicatif 3" xfId="194"/>
    <cellStyle name="Titre 2" xfId="195"/>
    <cellStyle name="Titre 3" xfId="196"/>
    <cellStyle name="Titre 1 2" xfId="197"/>
    <cellStyle name="Titre 1 3" xfId="198"/>
    <cellStyle name="Titre 2 2" xfId="199"/>
    <cellStyle name="Titre 2 3" xfId="200"/>
    <cellStyle name="Titre 3 2" xfId="201"/>
    <cellStyle name="Titre 3 3" xfId="202"/>
    <cellStyle name="Titre 4 2" xfId="203"/>
    <cellStyle name="Titre 4 3" xfId="204"/>
    <cellStyle name="Total 2" xfId="205"/>
    <cellStyle name="Total 3" xfId="206"/>
    <cellStyle name="Vérification 2" xfId="207"/>
    <cellStyle name="Vérification 3" xfId="2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35"/>
  <sheetViews>
    <sheetView workbookViewId="0">
      <selection activeCell="O13" sqref="O13"/>
    </sheetView>
  </sheetViews>
  <sheetFormatPr baseColWidth="10" defaultRowHeight="15" x14ac:dyDescent="0.25"/>
  <cols>
    <col min="1" max="1" width="19.7109375" customWidth="1"/>
    <col min="2" max="2" width="15.28515625" customWidth="1"/>
    <col min="3" max="3" width="11.5703125" bestFit="1" customWidth="1"/>
    <col min="4" max="4" width="11.7109375" bestFit="1" customWidth="1"/>
    <col min="5" max="5" width="12.85546875" customWidth="1"/>
    <col min="6" max="8" width="16.85546875" customWidth="1"/>
    <col min="9" max="9" width="13" customWidth="1"/>
    <col min="10" max="10" width="15.140625" customWidth="1"/>
  </cols>
  <sheetData>
    <row r="1" spans="1:11" ht="15.75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3"/>
    </row>
    <row r="2" spans="1:11" ht="15.75" x14ac:dyDescent="0.25">
      <c r="A2" s="1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</row>
    <row r="3" spans="1:11" ht="15.75" x14ac:dyDescent="0.25">
      <c r="A3" s="1"/>
      <c r="B3" s="1"/>
      <c r="C3" s="1"/>
      <c r="D3" s="2"/>
      <c r="E3" s="2"/>
      <c r="F3" s="2"/>
      <c r="G3" s="2"/>
      <c r="H3" s="2"/>
      <c r="I3" s="2"/>
      <c r="J3" s="2"/>
      <c r="K3" s="2"/>
    </row>
    <row r="4" spans="1:11" ht="15.75" x14ac:dyDescent="0.25">
      <c r="A4" s="1"/>
      <c r="B4" s="1"/>
      <c r="C4" s="1"/>
      <c r="D4" s="2"/>
      <c r="E4" s="2"/>
      <c r="F4" s="2"/>
      <c r="G4" s="2"/>
      <c r="H4" s="2"/>
      <c r="I4" s="2"/>
      <c r="J4" s="2"/>
      <c r="K4" s="2"/>
    </row>
    <row r="5" spans="1:1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25">
      <c r="A6" s="75" t="s">
        <v>2</v>
      </c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x14ac:dyDescent="0.25">
      <c r="A8" s="5" t="s">
        <v>3</v>
      </c>
      <c r="B8" s="6" t="s">
        <v>4</v>
      </c>
      <c r="C8" s="7"/>
      <c r="D8" s="7"/>
      <c r="E8" s="7"/>
      <c r="F8" s="7"/>
      <c r="G8" s="7"/>
      <c r="H8" s="7"/>
      <c r="I8" s="7"/>
      <c r="J8" s="7"/>
      <c r="K8" s="7"/>
    </row>
    <row r="9" spans="1:11" ht="15.75" thickBot="1" x14ac:dyDescent="0.3">
      <c r="A9" s="5"/>
      <c r="B9" s="6"/>
      <c r="C9" s="7"/>
      <c r="D9" s="7"/>
      <c r="E9" s="7"/>
      <c r="F9" s="7"/>
      <c r="G9" s="7"/>
      <c r="H9" s="7"/>
      <c r="I9" s="7"/>
      <c r="J9" s="2"/>
      <c r="K9" s="7"/>
    </row>
    <row r="10" spans="1:11" ht="82.5" customHeight="1" thickBot="1" x14ac:dyDescent="0.3">
      <c r="A10" s="8" t="s">
        <v>5</v>
      </c>
      <c r="B10" s="9" t="s">
        <v>6</v>
      </c>
      <c r="C10" s="9" t="s">
        <v>7</v>
      </c>
      <c r="D10" s="9" t="s">
        <v>8</v>
      </c>
      <c r="E10" s="9" t="s">
        <v>9</v>
      </c>
      <c r="F10" s="9" t="s">
        <v>10</v>
      </c>
      <c r="G10" s="9" t="s">
        <v>11</v>
      </c>
      <c r="H10" s="9" t="s">
        <v>12</v>
      </c>
      <c r="I10" s="9" t="s">
        <v>13</v>
      </c>
      <c r="J10" s="9" t="s">
        <v>14</v>
      </c>
      <c r="K10" s="9" t="s">
        <v>15</v>
      </c>
    </row>
    <row r="11" spans="1:11" ht="45.75" thickBot="1" x14ac:dyDescent="0.3">
      <c r="A11" s="10" t="s">
        <v>16</v>
      </c>
      <c r="B11" s="11" t="s">
        <v>17</v>
      </c>
      <c r="C11" s="12">
        <v>46217</v>
      </c>
      <c r="D11" s="12">
        <v>3053689</v>
      </c>
      <c r="E11" s="12">
        <v>3060343</v>
      </c>
      <c r="F11" s="12">
        <v>3060343</v>
      </c>
      <c r="G11" s="12">
        <v>6970000</v>
      </c>
      <c r="H11" s="12">
        <v>51527209.99999994</v>
      </c>
      <c r="I11" s="13">
        <f t="shared" ref="I11:I33" si="0">F11/G11</f>
        <v>0.43907360114777616</v>
      </c>
      <c r="J11" s="13">
        <f t="shared" ref="J11:J33" si="1">F11/H11</f>
        <v>5.9392755788640672E-2</v>
      </c>
      <c r="K11" s="14"/>
    </row>
    <row r="12" spans="1:11" ht="15.75" thickBot="1" x14ac:dyDescent="0.3">
      <c r="A12" s="10" t="s">
        <v>18</v>
      </c>
      <c r="B12" s="11" t="s">
        <v>19</v>
      </c>
      <c r="C12" s="12"/>
      <c r="D12" s="12"/>
      <c r="E12" s="12"/>
      <c r="F12" s="12">
        <v>0</v>
      </c>
      <c r="G12" s="12">
        <v>0</v>
      </c>
      <c r="H12" s="12">
        <v>0</v>
      </c>
      <c r="I12" s="13">
        <v>0</v>
      </c>
      <c r="J12" s="13">
        <v>0</v>
      </c>
      <c r="K12" s="14"/>
    </row>
    <row r="13" spans="1:11" ht="23.25" thickBot="1" x14ac:dyDescent="0.3">
      <c r="A13" s="10" t="s">
        <v>20</v>
      </c>
      <c r="B13" s="11" t="s">
        <v>21</v>
      </c>
      <c r="C13" s="12">
        <v>23750</v>
      </c>
      <c r="D13" s="12">
        <v>197935</v>
      </c>
      <c r="E13" s="12">
        <v>197075</v>
      </c>
      <c r="F13" s="12">
        <v>197075</v>
      </c>
      <c r="G13" s="12">
        <v>671666</v>
      </c>
      <c r="H13" s="12">
        <v>671666</v>
      </c>
      <c r="I13" s="13">
        <f t="shared" si="0"/>
        <v>0.29341220189796713</v>
      </c>
      <c r="J13" s="13">
        <f t="shared" si="1"/>
        <v>0.29341220189796713</v>
      </c>
      <c r="K13" s="15"/>
    </row>
    <row r="14" spans="1:11" ht="23.25" thickBot="1" x14ac:dyDescent="0.3">
      <c r="A14" s="10" t="s">
        <v>22</v>
      </c>
      <c r="B14" s="11" t="s">
        <v>23</v>
      </c>
      <c r="C14" s="12">
        <v>23394</v>
      </c>
      <c r="D14" s="12">
        <v>25986</v>
      </c>
      <c r="E14" s="12">
        <v>20146</v>
      </c>
      <c r="F14" s="12">
        <v>20146</v>
      </c>
      <c r="G14" s="12">
        <v>59310</v>
      </c>
      <c r="H14" s="12">
        <v>2102790</v>
      </c>
      <c r="I14" s="13">
        <f t="shared" si="0"/>
        <v>0.33967290507502951</v>
      </c>
      <c r="J14" s="13">
        <f t="shared" si="1"/>
        <v>9.5806048155070173E-3</v>
      </c>
      <c r="K14" s="15"/>
    </row>
    <row r="15" spans="1:11" ht="15.75" thickBot="1" x14ac:dyDescent="0.3">
      <c r="A15" s="10" t="s">
        <v>24</v>
      </c>
      <c r="B15" s="11" t="s">
        <v>25</v>
      </c>
      <c r="C15" s="12">
        <v>14772</v>
      </c>
      <c r="D15" s="12">
        <v>110124</v>
      </c>
      <c r="E15" s="12">
        <v>109241</v>
      </c>
      <c r="F15" s="12">
        <v>109241</v>
      </c>
      <c r="G15" s="12">
        <v>382524.3</v>
      </c>
      <c r="H15" s="12">
        <v>382524.3</v>
      </c>
      <c r="I15" s="13">
        <f t="shared" si="0"/>
        <v>0.28557924293959885</v>
      </c>
      <c r="J15" s="13">
        <f t="shared" si="1"/>
        <v>0.28557924293959885</v>
      </c>
      <c r="K15" s="15"/>
    </row>
    <row r="16" spans="1:11" ht="34.5" thickBot="1" x14ac:dyDescent="0.3">
      <c r="A16" s="10" t="s">
        <v>26</v>
      </c>
      <c r="B16" s="11" t="s">
        <v>27</v>
      </c>
      <c r="C16" s="12"/>
      <c r="D16" s="12"/>
      <c r="E16" s="12"/>
      <c r="F16" s="12">
        <v>0</v>
      </c>
      <c r="G16" s="12">
        <v>814151.29999999993</v>
      </c>
      <c r="H16" s="12">
        <v>814151.29999999993</v>
      </c>
      <c r="I16" s="13">
        <f t="shared" si="0"/>
        <v>0</v>
      </c>
      <c r="J16" s="13">
        <f t="shared" si="1"/>
        <v>0</v>
      </c>
      <c r="K16" s="15"/>
    </row>
    <row r="17" spans="1:11" ht="34.5" thickBot="1" x14ac:dyDescent="0.3">
      <c r="A17" s="10" t="s">
        <v>28</v>
      </c>
      <c r="B17" s="11" t="s">
        <v>29</v>
      </c>
      <c r="C17" s="12">
        <v>61148</v>
      </c>
      <c r="D17" s="12"/>
      <c r="E17" s="12">
        <v>30</v>
      </c>
      <c r="F17" s="12">
        <v>30</v>
      </c>
      <c r="G17" s="12">
        <v>123</v>
      </c>
      <c r="H17" s="12">
        <v>5095329.9999792054</v>
      </c>
      <c r="I17" s="13">
        <f t="shared" si="0"/>
        <v>0.24390243902439024</v>
      </c>
      <c r="J17" s="13">
        <f t="shared" si="1"/>
        <v>5.8877442678143385E-6</v>
      </c>
      <c r="K17" s="15"/>
    </row>
    <row r="18" spans="1:11" ht="34.5" thickBot="1" x14ac:dyDescent="0.3">
      <c r="A18" s="10" t="s">
        <v>30</v>
      </c>
      <c r="B18" s="11" t="s">
        <v>31</v>
      </c>
      <c r="C18" s="12">
        <v>15115</v>
      </c>
      <c r="D18" s="12">
        <v>241047</v>
      </c>
      <c r="E18" s="12">
        <v>222211</v>
      </c>
      <c r="F18" s="12">
        <v>222211</v>
      </c>
      <c r="G18" s="12">
        <v>757927</v>
      </c>
      <c r="H18" s="12">
        <v>757927</v>
      </c>
      <c r="I18" s="13">
        <f t="shared" si="0"/>
        <v>0.29318258882451742</v>
      </c>
      <c r="J18" s="13">
        <f t="shared" si="1"/>
        <v>0.29318258882451742</v>
      </c>
      <c r="K18" s="15"/>
    </row>
    <row r="19" spans="1:11" ht="23.25" thickBot="1" x14ac:dyDescent="0.3">
      <c r="A19" s="10" t="s">
        <v>32</v>
      </c>
      <c r="B19" s="11" t="s">
        <v>33</v>
      </c>
      <c r="C19" s="12">
        <v>1665</v>
      </c>
      <c r="D19" s="12">
        <v>170409</v>
      </c>
      <c r="E19" s="12">
        <v>159660</v>
      </c>
      <c r="F19" s="12">
        <v>159660</v>
      </c>
      <c r="G19" s="12">
        <v>546377</v>
      </c>
      <c r="H19" s="12">
        <v>546377</v>
      </c>
      <c r="I19" s="13">
        <f t="shared" si="0"/>
        <v>0.29221581435528948</v>
      </c>
      <c r="J19" s="13">
        <f t="shared" si="1"/>
        <v>0.29221581435528948</v>
      </c>
      <c r="K19" s="15"/>
    </row>
    <row r="20" spans="1:11" ht="45.75" thickBot="1" x14ac:dyDescent="0.3">
      <c r="A20" s="10" t="s">
        <v>34</v>
      </c>
      <c r="B20" s="11" t="s">
        <v>35</v>
      </c>
      <c r="C20" s="12"/>
      <c r="D20" s="12"/>
      <c r="E20" s="12"/>
      <c r="F20" s="12">
        <v>0</v>
      </c>
      <c r="G20" s="12">
        <v>920547</v>
      </c>
      <c r="H20" s="12">
        <v>920547</v>
      </c>
      <c r="I20" s="13">
        <f t="shared" si="0"/>
        <v>0</v>
      </c>
      <c r="J20" s="13">
        <f t="shared" si="1"/>
        <v>0</v>
      </c>
      <c r="K20" s="15"/>
    </row>
    <row r="21" spans="1:11" ht="15.75" thickBot="1" x14ac:dyDescent="0.3">
      <c r="A21" s="10" t="s">
        <v>36</v>
      </c>
      <c r="B21" s="11" t="s">
        <v>37</v>
      </c>
      <c r="C21" s="12">
        <v>110914</v>
      </c>
      <c r="D21" s="12">
        <v>628304</v>
      </c>
      <c r="E21" s="12">
        <v>599544</v>
      </c>
      <c r="F21" s="12">
        <v>599544</v>
      </c>
      <c r="G21" s="12">
        <v>2259356</v>
      </c>
      <c r="H21" s="12">
        <v>2259356</v>
      </c>
      <c r="I21" s="13">
        <f t="shared" si="0"/>
        <v>0.26536057177354966</v>
      </c>
      <c r="J21" s="13">
        <f t="shared" si="1"/>
        <v>0.26536057177354966</v>
      </c>
      <c r="K21" s="15"/>
    </row>
    <row r="22" spans="1:11" ht="45.75" thickBot="1" x14ac:dyDescent="0.3">
      <c r="A22" s="10" t="s">
        <v>38</v>
      </c>
      <c r="B22" s="11" t="s">
        <v>39</v>
      </c>
      <c r="C22" s="12"/>
      <c r="D22" s="12"/>
      <c r="E22" s="12"/>
      <c r="F22" s="12">
        <v>0</v>
      </c>
      <c r="G22" s="12">
        <v>1127177</v>
      </c>
      <c r="H22" s="12">
        <v>2259356</v>
      </c>
      <c r="I22" s="13">
        <f t="shared" si="0"/>
        <v>0</v>
      </c>
      <c r="J22" s="13">
        <f t="shared" si="1"/>
        <v>0</v>
      </c>
      <c r="K22" s="15"/>
    </row>
    <row r="23" spans="1:11" ht="23.25" thickBot="1" x14ac:dyDescent="0.3">
      <c r="A23" s="10" t="s">
        <v>40</v>
      </c>
      <c r="B23" s="11" t="s">
        <v>41</v>
      </c>
      <c r="C23" s="12">
        <v>33906</v>
      </c>
      <c r="D23" s="12">
        <v>459548</v>
      </c>
      <c r="E23" s="12">
        <v>474074</v>
      </c>
      <c r="F23" s="12">
        <v>474074</v>
      </c>
      <c r="G23" s="12">
        <v>1712532</v>
      </c>
      <c r="H23" s="12">
        <v>1712532</v>
      </c>
      <c r="I23" s="13">
        <f t="shared" si="0"/>
        <v>0.27682636003298039</v>
      </c>
      <c r="J23" s="13">
        <f t="shared" si="1"/>
        <v>0.27682636003298039</v>
      </c>
      <c r="K23" s="15"/>
    </row>
    <row r="24" spans="1:11" ht="23.25" thickBot="1" x14ac:dyDescent="0.3">
      <c r="A24" s="10" t="s">
        <v>42</v>
      </c>
      <c r="B24" s="11" t="s">
        <v>43</v>
      </c>
      <c r="C24" s="12">
        <v>20098</v>
      </c>
      <c r="D24" s="12">
        <v>159362</v>
      </c>
      <c r="E24" s="12">
        <v>155857</v>
      </c>
      <c r="F24" s="12">
        <v>155857</v>
      </c>
      <c r="G24" s="12">
        <v>523143.6</v>
      </c>
      <c r="H24" s="12">
        <v>523143.6</v>
      </c>
      <c r="I24" s="13">
        <f t="shared" si="0"/>
        <v>0.29792393522543331</v>
      </c>
      <c r="J24" s="13">
        <f t="shared" si="1"/>
        <v>0.29792393522543331</v>
      </c>
      <c r="K24" s="15"/>
    </row>
    <row r="25" spans="1:11" ht="23.25" thickBot="1" x14ac:dyDescent="0.3">
      <c r="A25" s="10" t="s">
        <v>44</v>
      </c>
      <c r="B25" s="11" t="s">
        <v>43</v>
      </c>
      <c r="C25" s="12">
        <v>148049</v>
      </c>
      <c r="D25" s="12">
        <v>611505</v>
      </c>
      <c r="E25" s="12">
        <v>606324</v>
      </c>
      <c r="F25" s="12">
        <v>606324</v>
      </c>
      <c r="G25" s="12">
        <v>2202229</v>
      </c>
      <c r="H25" s="12">
        <v>6591016</v>
      </c>
      <c r="I25" s="13">
        <f t="shared" si="0"/>
        <v>0.27532286605979667</v>
      </c>
      <c r="J25" s="13">
        <f t="shared" si="1"/>
        <v>9.1992494025200364E-2</v>
      </c>
      <c r="K25" s="15"/>
    </row>
    <row r="26" spans="1:11" ht="23.25" thickBot="1" x14ac:dyDescent="0.3">
      <c r="A26" s="10" t="s">
        <v>45</v>
      </c>
      <c r="B26" s="11" t="s">
        <v>41</v>
      </c>
      <c r="C26" s="12"/>
      <c r="D26" s="12"/>
      <c r="E26" s="12"/>
      <c r="F26" s="12">
        <v>0</v>
      </c>
      <c r="G26" s="12">
        <v>0</v>
      </c>
      <c r="H26" s="12">
        <v>0</v>
      </c>
      <c r="I26" s="13" t="e">
        <f t="shared" si="0"/>
        <v>#DIV/0!</v>
      </c>
      <c r="J26" s="13" t="e">
        <f t="shared" si="1"/>
        <v>#DIV/0!</v>
      </c>
      <c r="K26" s="15"/>
    </row>
    <row r="27" spans="1:11" ht="15.75" thickBot="1" x14ac:dyDescent="0.3">
      <c r="A27" s="10" t="s">
        <v>46</v>
      </c>
      <c r="B27" s="11" t="s">
        <v>25</v>
      </c>
      <c r="C27" s="12">
        <v>61270</v>
      </c>
      <c r="D27" s="12">
        <v>57996</v>
      </c>
      <c r="E27" s="12">
        <v>71391</v>
      </c>
      <c r="F27" s="12">
        <v>69572</v>
      </c>
      <c r="G27" s="12">
        <v>235443</v>
      </c>
      <c r="H27" s="12">
        <v>10815183</v>
      </c>
      <c r="I27" s="13">
        <f t="shared" si="0"/>
        <v>0.29549402615495046</v>
      </c>
      <c r="J27" s="13">
        <f t="shared" si="1"/>
        <v>6.4328083953826762E-3</v>
      </c>
      <c r="K27" s="15"/>
    </row>
    <row r="28" spans="1:11" ht="57" thickBot="1" x14ac:dyDescent="0.3">
      <c r="A28" s="10" t="s">
        <v>47</v>
      </c>
      <c r="B28" s="11" t="s">
        <v>48</v>
      </c>
      <c r="C28" s="12">
        <v>18786</v>
      </c>
      <c r="D28" s="12">
        <v>119912</v>
      </c>
      <c r="E28" s="12">
        <v>124018</v>
      </c>
      <c r="F28" s="12">
        <v>124018</v>
      </c>
      <c r="G28" s="12">
        <v>409272</v>
      </c>
      <c r="H28" s="12">
        <v>409272</v>
      </c>
      <c r="I28" s="13">
        <f t="shared" si="0"/>
        <v>0.30302097382669718</v>
      </c>
      <c r="J28" s="13">
        <f t="shared" si="1"/>
        <v>0.30302097382669718</v>
      </c>
      <c r="K28" s="15"/>
    </row>
    <row r="29" spans="1:11" ht="34.5" thickBot="1" x14ac:dyDescent="0.3">
      <c r="A29" s="10" t="s">
        <v>49</v>
      </c>
      <c r="B29" s="11" t="s">
        <v>50</v>
      </c>
      <c r="C29" s="12">
        <v>31088</v>
      </c>
      <c r="D29" s="12">
        <v>120000</v>
      </c>
      <c r="E29" s="12">
        <v>108330</v>
      </c>
      <c r="F29" s="12">
        <v>108330</v>
      </c>
      <c r="G29" s="12">
        <v>385383</v>
      </c>
      <c r="H29" s="12">
        <v>385383</v>
      </c>
      <c r="I29" s="13">
        <f t="shared" si="0"/>
        <v>0.28109698663407573</v>
      </c>
      <c r="J29" s="13">
        <f t="shared" si="1"/>
        <v>0.28109698663407573</v>
      </c>
      <c r="K29" s="15"/>
    </row>
    <row r="30" spans="1:11" ht="23.25" thickBot="1" x14ac:dyDescent="0.3">
      <c r="A30" s="10" t="s">
        <v>51</v>
      </c>
      <c r="B30" s="11" t="s">
        <v>43</v>
      </c>
      <c r="C30" s="12">
        <v>46126</v>
      </c>
      <c r="D30" s="12"/>
      <c r="E30" s="12">
        <v>10472</v>
      </c>
      <c r="F30" s="12">
        <v>10472</v>
      </c>
      <c r="G30" s="12">
        <v>34799</v>
      </c>
      <c r="H30" s="12">
        <v>3050443</v>
      </c>
      <c r="I30" s="13">
        <f t="shared" si="0"/>
        <v>0.30092818759159745</v>
      </c>
      <c r="J30" s="13">
        <f t="shared" si="1"/>
        <v>3.4329440019039859E-3</v>
      </c>
      <c r="K30" s="15"/>
    </row>
    <row r="31" spans="1:11" ht="25.5" customHeight="1" thickBot="1" x14ac:dyDescent="0.3">
      <c r="A31" s="16" t="s">
        <v>52</v>
      </c>
      <c r="B31" s="17"/>
      <c r="C31" s="18"/>
      <c r="D31" s="18">
        <v>6106821</v>
      </c>
      <c r="E31" s="18">
        <v>6063333</v>
      </c>
      <c r="F31" s="18">
        <f t="shared" ref="F31:H31" si="2">SUM(F11:F30)</f>
        <v>5916897</v>
      </c>
      <c r="G31" s="18">
        <f t="shared" si="2"/>
        <v>20011960.199999999</v>
      </c>
      <c r="H31" s="18">
        <f t="shared" si="2"/>
        <v>90824207.199979126</v>
      </c>
      <c r="I31" s="19">
        <f t="shared" si="0"/>
        <v>0.29566803755686061</v>
      </c>
      <c r="J31" s="19">
        <f t="shared" si="1"/>
        <v>6.5146695824957995E-2</v>
      </c>
      <c r="K31" s="20"/>
    </row>
    <row r="32" spans="1:11" ht="21" customHeight="1" thickBot="1" x14ac:dyDescent="0.3">
      <c r="A32" s="76" t="s">
        <v>53</v>
      </c>
      <c r="B32" s="77"/>
      <c r="C32" s="21"/>
      <c r="D32" s="21">
        <v>2007847</v>
      </c>
      <c r="E32" s="21">
        <v>2011400</v>
      </c>
      <c r="F32" s="21">
        <f t="shared" ref="F32:H32" si="3">F33-F31</f>
        <v>2007762</v>
      </c>
      <c r="G32" s="21">
        <f t="shared" si="3"/>
        <v>7063145.0000001118</v>
      </c>
      <c r="H32" s="21">
        <f t="shared" si="3"/>
        <v>12943070.000000179</v>
      </c>
      <c r="I32" s="13">
        <f t="shared" si="0"/>
        <v>0.28425892431770383</v>
      </c>
      <c r="J32" s="13">
        <f t="shared" si="1"/>
        <v>0.15512254820533089</v>
      </c>
      <c r="K32" s="15"/>
    </row>
    <row r="33" spans="1:11" ht="27" customHeight="1" thickBot="1" x14ac:dyDescent="0.3">
      <c r="A33" s="78" t="s">
        <v>54</v>
      </c>
      <c r="B33" s="79"/>
      <c r="C33" s="22"/>
      <c r="D33" s="22">
        <v>8114668</v>
      </c>
      <c r="E33" s="22">
        <v>8074733</v>
      </c>
      <c r="F33" s="22">
        <v>7924659</v>
      </c>
      <c r="G33" s="22">
        <v>27075105.200000111</v>
      </c>
      <c r="H33" s="22">
        <v>103767277.19997931</v>
      </c>
      <c r="I33" s="23">
        <f t="shared" si="0"/>
        <v>0.2926917159309862</v>
      </c>
      <c r="J33" s="24">
        <f t="shared" si="1"/>
        <v>7.6369537814196212E-2</v>
      </c>
      <c r="K33" s="24"/>
    </row>
    <row r="34" spans="1:11" ht="23.25" customHeight="1" thickBot="1" x14ac:dyDescent="0.3">
      <c r="A34" s="80" t="s">
        <v>55</v>
      </c>
      <c r="B34" s="81"/>
      <c r="C34" s="25"/>
      <c r="D34" s="25">
        <v>0.75256572419228984</v>
      </c>
      <c r="E34" s="25">
        <v>0.7509019802883885</v>
      </c>
      <c r="F34" s="25">
        <f t="shared" ref="F34:H34" si="4">F31/F33</f>
        <v>0.74664373571153031</v>
      </c>
      <c r="G34" s="25">
        <f t="shared" si="4"/>
        <v>0.73912769875405382</v>
      </c>
      <c r="H34" s="25">
        <f t="shared" si="4"/>
        <v>0.87526828929840361</v>
      </c>
      <c r="I34" s="26"/>
      <c r="J34" s="26"/>
      <c r="K34" s="20"/>
    </row>
    <row r="35" spans="1:11" ht="19.5" customHeight="1" thickBot="1" x14ac:dyDescent="0.3">
      <c r="A35" s="82" t="s">
        <v>56</v>
      </c>
      <c r="B35" s="83"/>
      <c r="C35" s="15"/>
      <c r="D35" s="15"/>
      <c r="E35" s="15"/>
      <c r="F35" s="15"/>
      <c r="G35" s="15"/>
      <c r="H35" s="15"/>
      <c r="I35" s="15"/>
      <c r="J35" s="15"/>
      <c r="K35" s="15"/>
    </row>
  </sheetData>
  <mergeCells count="5">
    <mergeCell ref="A6:K6"/>
    <mergeCell ref="A32:B32"/>
    <mergeCell ref="A33:B33"/>
    <mergeCell ref="A34:B34"/>
    <mergeCell ref="A35:B35"/>
  </mergeCells>
  <conditionalFormatting sqref="K10 I10 A10:D10 F1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0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35"/>
  <sheetViews>
    <sheetView topLeftCell="A28" workbookViewId="0">
      <selection activeCell="F33" sqref="F33"/>
    </sheetView>
  </sheetViews>
  <sheetFormatPr baseColWidth="10" defaultRowHeight="15" x14ac:dyDescent="0.25"/>
  <cols>
    <col min="1" max="1" width="19.7109375" customWidth="1"/>
    <col min="2" max="2" width="15.28515625" customWidth="1"/>
    <col min="3" max="3" width="11.5703125" bestFit="1" customWidth="1"/>
    <col min="4" max="4" width="11.7109375" bestFit="1" customWidth="1"/>
    <col min="5" max="5" width="12.85546875" customWidth="1"/>
    <col min="6" max="8" width="16.85546875" customWidth="1"/>
    <col min="9" max="9" width="13" customWidth="1"/>
    <col min="10" max="10" width="15.140625" customWidth="1"/>
  </cols>
  <sheetData>
    <row r="1" spans="1:11" ht="15.75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3"/>
    </row>
    <row r="2" spans="1:11" ht="15.75" x14ac:dyDescent="0.25">
      <c r="A2" s="1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</row>
    <row r="3" spans="1:11" ht="15.75" x14ac:dyDescent="0.25">
      <c r="A3" s="1"/>
      <c r="B3" s="1"/>
      <c r="C3" s="1"/>
      <c r="D3" s="2"/>
      <c r="E3" s="2"/>
      <c r="F3" s="2"/>
      <c r="G3" s="2"/>
      <c r="H3" s="2"/>
      <c r="I3" s="2"/>
      <c r="J3" s="2"/>
      <c r="K3" s="2"/>
    </row>
    <row r="4" spans="1:11" ht="15.75" x14ac:dyDescent="0.25">
      <c r="A4" s="1"/>
      <c r="B4" s="1"/>
      <c r="C4" s="1"/>
      <c r="D4" s="2"/>
      <c r="E4" s="2"/>
      <c r="F4" s="2"/>
      <c r="G4" s="2"/>
      <c r="H4" s="2"/>
      <c r="I4" s="2"/>
      <c r="J4" s="2"/>
      <c r="K4" s="2"/>
    </row>
    <row r="5" spans="1:1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25">
      <c r="A6" s="75" t="s">
        <v>2</v>
      </c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x14ac:dyDescent="0.25">
      <c r="A8" s="5" t="s">
        <v>3</v>
      </c>
      <c r="B8" s="6" t="s">
        <v>57</v>
      </c>
      <c r="C8" s="7"/>
      <c r="D8" s="7"/>
      <c r="E8" s="7"/>
      <c r="F8" s="7"/>
      <c r="G8" s="7"/>
      <c r="H8" s="7"/>
      <c r="I8" s="7"/>
      <c r="J8" s="7"/>
      <c r="K8" s="7"/>
    </row>
    <row r="9" spans="1:11" ht="15.75" thickBot="1" x14ac:dyDescent="0.3">
      <c r="A9" s="5"/>
      <c r="B9" s="6"/>
      <c r="C9" s="7"/>
      <c r="D9" s="7"/>
      <c r="E9" s="7"/>
      <c r="F9" s="7"/>
      <c r="G9" s="7"/>
      <c r="H9" s="7"/>
      <c r="I9" s="7"/>
      <c r="J9" s="2"/>
      <c r="K9" s="7"/>
    </row>
    <row r="10" spans="1:11" ht="82.5" customHeight="1" thickBot="1" x14ac:dyDescent="0.3">
      <c r="A10" s="8" t="s">
        <v>5</v>
      </c>
      <c r="B10" s="9" t="s">
        <v>6</v>
      </c>
      <c r="C10" s="9" t="s">
        <v>7</v>
      </c>
      <c r="D10" s="9" t="s">
        <v>8</v>
      </c>
      <c r="E10" s="9" t="s">
        <v>9</v>
      </c>
      <c r="F10" s="9" t="s">
        <v>10</v>
      </c>
      <c r="G10" s="9" t="s">
        <v>11</v>
      </c>
      <c r="H10" s="9" t="s">
        <v>12</v>
      </c>
      <c r="I10" s="9" t="s">
        <v>13</v>
      </c>
      <c r="J10" s="9" t="s">
        <v>14</v>
      </c>
      <c r="K10" s="9" t="s">
        <v>15</v>
      </c>
    </row>
    <row r="11" spans="1:11" ht="45.75" thickBot="1" x14ac:dyDescent="0.3">
      <c r="A11" s="10" t="s">
        <v>16</v>
      </c>
      <c r="B11" s="11" t="s">
        <v>17</v>
      </c>
      <c r="C11" s="12">
        <v>39563</v>
      </c>
      <c r="D11" s="12">
        <v>1315521</v>
      </c>
      <c r="E11" s="12">
        <v>1326886</v>
      </c>
      <c r="F11" s="12">
        <v>1326886</v>
      </c>
      <c r="G11" s="12">
        <v>2943200.0000000042</v>
      </c>
      <c r="H11" s="12">
        <v>44613330.00000006</v>
      </c>
      <c r="I11" s="13">
        <f t="shared" ref="I11:I33" si="0">F11/G11</f>
        <v>0.45083106822506053</v>
      </c>
      <c r="J11" s="13">
        <f t="shared" ref="J11:J33" si="1">F11/H11</f>
        <v>2.9741917942462448E-2</v>
      </c>
      <c r="K11" s="14"/>
    </row>
    <row r="12" spans="1:11" ht="15.75" thickBot="1" x14ac:dyDescent="0.3">
      <c r="A12" s="10" t="s">
        <v>18</v>
      </c>
      <c r="B12" s="11" t="s">
        <v>19</v>
      </c>
      <c r="C12" s="12"/>
      <c r="D12" s="12"/>
      <c r="E12" s="12"/>
      <c r="F12" s="12">
        <v>0</v>
      </c>
      <c r="G12" s="12">
        <v>0</v>
      </c>
      <c r="H12" s="12">
        <v>0</v>
      </c>
      <c r="I12" s="13">
        <v>0</v>
      </c>
      <c r="J12" s="13">
        <v>0</v>
      </c>
      <c r="K12" s="14"/>
    </row>
    <row r="13" spans="1:11" ht="23.25" thickBot="1" x14ac:dyDescent="0.3">
      <c r="A13" s="10" t="s">
        <v>20</v>
      </c>
      <c r="B13" s="11" t="s">
        <v>21</v>
      </c>
      <c r="C13" s="12">
        <v>24610</v>
      </c>
      <c r="D13" s="12">
        <v>196800</v>
      </c>
      <c r="E13" s="12">
        <v>203011</v>
      </c>
      <c r="F13" s="12">
        <v>203011</v>
      </c>
      <c r="G13" s="12">
        <v>690252</v>
      </c>
      <c r="H13" s="12">
        <v>690252</v>
      </c>
      <c r="I13" s="13">
        <f t="shared" si="0"/>
        <v>0.29411142597196388</v>
      </c>
      <c r="J13" s="13">
        <f t="shared" si="1"/>
        <v>0.29411142597196388</v>
      </c>
      <c r="K13" s="15"/>
    </row>
    <row r="14" spans="1:11" ht="23.25" thickBot="1" x14ac:dyDescent="0.3">
      <c r="A14" s="10" t="s">
        <v>22</v>
      </c>
      <c r="B14" s="11" t="s">
        <v>23</v>
      </c>
      <c r="C14" s="12">
        <v>29234</v>
      </c>
      <c r="D14" s="12">
        <v>21715</v>
      </c>
      <c r="E14" s="12">
        <v>20296</v>
      </c>
      <c r="F14" s="12">
        <v>20296</v>
      </c>
      <c r="G14" s="12">
        <v>62670</v>
      </c>
      <c r="H14" s="12">
        <v>1401270</v>
      </c>
      <c r="I14" s="13">
        <f t="shared" si="0"/>
        <v>0.3238551140896761</v>
      </c>
      <c r="J14" s="13">
        <f t="shared" si="1"/>
        <v>1.4484003796555981E-2</v>
      </c>
      <c r="K14" s="15"/>
    </row>
    <row r="15" spans="1:11" ht="15.75" thickBot="1" x14ac:dyDescent="0.3">
      <c r="A15" s="10" t="s">
        <v>24</v>
      </c>
      <c r="B15" s="11" t="s">
        <v>25</v>
      </c>
      <c r="C15" s="12">
        <v>15655</v>
      </c>
      <c r="D15" s="12">
        <v>115650</v>
      </c>
      <c r="E15" s="12">
        <v>116400</v>
      </c>
      <c r="F15" s="12">
        <v>116400</v>
      </c>
      <c r="G15" s="12">
        <v>395882</v>
      </c>
      <c r="H15" s="12">
        <v>395882</v>
      </c>
      <c r="I15" s="13">
        <f t="shared" si="0"/>
        <v>0.29402700804785264</v>
      </c>
      <c r="J15" s="13">
        <f t="shared" si="1"/>
        <v>0.29402700804785264</v>
      </c>
      <c r="K15" s="15"/>
    </row>
    <row r="16" spans="1:11" ht="34.5" thickBot="1" x14ac:dyDescent="0.3">
      <c r="A16" s="10" t="s">
        <v>26</v>
      </c>
      <c r="B16" s="11" t="s">
        <v>27</v>
      </c>
      <c r="C16" s="12"/>
      <c r="D16" s="12"/>
      <c r="E16" s="12"/>
      <c r="F16" s="12">
        <v>0</v>
      </c>
      <c r="G16" s="12">
        <v>895892.1</v>
      </c>
      <c r="H16" s="12">
        <v>895892.1</v>
      </c>
      <c r="I16" s="13">
        <f t="shared" si="0"/>
        <v>0</v>
      </c>
      <c r="J16" s="13">
        <f t="shared" si="1"/>
        <v>0</v>
      </c>
      <c r="K16" s="15"/>
    </row>
    <row r="17" spans="1:11" ht="34.5" thickBot="1" x14ac:dyDescent="0.3">
      <c r="A17" s="10" t="s">
        <v>28</v>
      </c>
      <c r="B17" s="11" t="s">
        <v>29</v>
      </c>
      <c r="C17" s="12">
        <v>61118</v>
      </c>
      <c r="D17" s="12"/>
      <c r="E17" s="12">
        <v>20</v>
      </c>
      <c r="F17" s="12">
        <v>20</v>
      </c>
      <c r="G17" s="12">
        <v>55</v>
      </c>
      <c r="H17" s="12">
        <v>5414261.0000076191</v>
      </c>
      <c r="I17" s="13">
        <f t="shared" si="0"/>
        <v>0.36363636363636365</v>
      </c>
      <c r="J17" s="13">
        <f t="shared" si="1"/>
        <v>3.6939482599697089E-6</v>
      </c>
      <c r="K17" s="15"/>
    </row>
    <row r="18" spans="1:11" ht="34.5" thickBot="1" x14ac:dyDescent="0.3">
      <c r="A18" s="10" t="s">
        <v>30</v>
      </c>
      <c r="B18" s="11" t="s">
        <v>31</v>
      </c>
      <c r="C18" s="12">
        <v>33951</v>
      </c>
      <c r="D18" s="12">
        <v>207669</v>
      </c>
      <c r="E18" s="12">
        <v>221309</v>
      </c>
      <c r="F18" s="12">
        <v>221309</v>
      </c>
      <c r="G18" s="12">
        <v>748193</v>
      </c>
      <c r="H18" s="12">
        <v>748193</v>
      </c>
      <c r="I18" s="13">
        <f t="shared" si="0"/>
        <v>0.29579132656948143</v>
      </c>
      <c r="J18" s="13">
        <f t="shared" si="1"/>
        <v>0.29579132656948143</v>
      </c>
      <c r="K18" s="15"/>
    </row>
    <row r="19" spans="1:11" ht="23.25" thickBot="1" x14ac:dyDescent="0.3">
      <c r="A19" s="10" t="s">
        <v>32</v>
      </c>
      <c r="B19" s="11" t="s">
        <v>33</v>
      </c>
      <c r="C19" s="12">
        <v>12414</v>
      </c>
      <c r="D19" s="12">
        <v>183268</v>
      </c>
      <c r="E19" s="12">
        <v>174564</v>
      </c>
      <c r="F19" s="12">
        <v>174564</v>
      </c>
      <c r="G19" s="12">
        <v>599569.85199999996</v>
      </c>
      <c r="H19" s="12">
        <v>599569.85199999996</v>
      </c>
      <c r="I19" s="13">
        <f t="shared" si="0"/>
        <v>0.29114872840537687</v>
      </c>
      <c r="J19" s="13">
        <f t="shared" si="1"/>
        <v>0.29114872840537687</v>
      </c>
      <c r="K19" s="15"/>
    </row>
    <row r="20" spans="1:11" ht="45.75" thickBot="1" x14ac:dyDescent="0.3">
      <c r="A20" s="10" t="s">
        <v>34</v>
      </c>
      <c r="B20" s="11" t="s">
        <v>35</v>
      </c>
      <c r="C20" s="12"/>
      <c r="D20" s="12"/>
      <c r="E20" s="12"/>
      <c r="F20" s="12">
        <v>0</v>
      </c>
      <c r="G20" s="12">
        <v>995695</v>
      </c>
      <c r="H20" s="12">
        <v>995695</v>
      </c>
      <c r="I20" s="13">
        <f t="shared" si="0"/>
        <v>0</v>
      </c>
      <c r="J20" s="13">
        <f t="shared" si="1"/>
        <v>0</v>
      </c>
      <c r="K20" s="15"/>
    </row>
    <row r="21" spans="1:11" ht="15.75" thickBot="1" x14ac:dyDescent="0.3">
      <c r="A21" s="10" t="s">
        <v>36</v>
      </c>
      <c r="B21" s="11" t="s">
        <v>37</v>
      </c>
      <c r="C21" s="12">
        <v>139674</v>
      </c>
      <c r="D21" s="12">
        <v>714548</v>
      </c>
      <c r="E21" s="12">
        <v>661650</v>
      </c>
      <c r="F21" s="12">
        <v>661650</v>
      </c>
      <c r="G21" s="12">
        <v>2483964</v>
      </c>
      <c r="H21" s="12">
        <v>2483964</v>
      </c>
      <c r="I21" s="13">
        <f t="shared" si="0"/>
        <v>0.26636859471393304</v>
      </c>
      <c r="J21" s="13">
        <f t="shared" si="1"/>
        <v>0.26636859471393304</v>
      </c>
      <c r="K21" s="15"/>
    </row>
    <row r="22" spans="1:11" ht="45.75" thickBot="1" x14ac:dyDescent="0.3">
      <c r="A22" s="10" t="s">
        <v>38</v>
      </c>
      <c r="B22" s="11" t="s">
        <v>39</v>
      </c>
      <c r="C22" s="12"/>
      <c r="D22" s="12"/>
      <c r="E22" s="12"/>
      <c r="F22" s="12">
        <v>0</v>
      </c>
      <c r="G22" s="12">
        <v>1249448</v>
      </c>
      <c r="H22" s="12">
        <v>2483964</v>
      </c>
      <c r="I22" s="13">
        <f t="shared" si="0"/>
        <v>0</v>
      </c>
      <c r="J22" s="13">
        <f t="shared" si="1"/>
        <v>0</v>
      </c>
      <c r="K22" s="15"/>
    </row>
    <row r="23" spans="1:11" ht="23.25" thickBot="1" x14ac:dyDescent="0.3">
      <c r="A23" s="10" t="s">
        <v>40</v>
      </c>
      <c r="B23" s="11" t="s">
        <v>41</v>
      </c>
      <c r="C23" s="12">
        <v>19380</v>
      </c>
      <c r="D23" s="12">
        <v>258119</v>
      </c>
      <c r="E23" s="12">
        <v>232041</v>
      </c>
      <c r="F23" s="12">
        <v>232041</v>
      </c>
      <c r="G23" s="12">
        <v>825120</v>
      </c>
      <c r="H23" s="12">
        <v>825120</v>
      </c>
      <c r="I23" s="13">
        <f t="shared" si="0"/>
        <v>0.28122091332169868</v>
      </c>
      <c r="J23" s="13">
        <f t="shared" si="1"/>
        <v>0.28122091332169868</v>
      </c>
      <c r="K23" s="15"/>
    </row>
    <row r="24" spans="1:11" ht="23.25" thickBot="1" x14ac:dyDescent="0.3">
      <c r="A24" s="10" t="s">
        <v>42</v>
      </c>
      <c r="B24" s="11" t="s">
        <v>43</v>
      </c>
      <c r="C24" s="12">
        <v>23603</v>
      </c>
      <c r="D24" s="12">
        <v>170582</v>
      </c>
      <c r="E24" s="12">
        <v>168104</v>
      </c>
      <c r="F24" s="12">
        <v>168104</v>
      </c>
      <c r="G24" s="12">
        <v>555895</v>
      </c>
      <c r="H24" s="12">
        <v>555895</v>
      </c>
      <c r="I24" s="13">
        <f t="shared" si="0"/>
        <v>0.30240243211397838</v>
      </c>
      <c r="J24" s="13">
        <f t="shared" si="1"/>
        <v>0.30240243211397838</v>
      </c>
      <c r="K24" s="15"/>
    </row>
    <row r="25" spans="1:11" ht="23.25" thickBot="1" x14ac:dyDescent="0.3">
      <c r="A25" s="10" t="s">
        <v>44</v>
      </c>
      <c r="B25" s="11" t="s">
        <v>43</v>
      </c>
      <c r="C25" s="12">
        <v>153230</v>
      </c>
      <c r="D25" s="12">
        <v>258021</v>
      </c>
      <c r="E25" s="12">
        <v>218787</v>
      </c>
      <c r="F25" s="12">
        <v>218787</v>
      </c>
      <c r="G25" s="12">
        <v>798112.99999999988</v>
      </c>
      <c r="H25" s="12">
        <v>7097555</v>
      </c>
      <c r="I25" s="13">
        <f t="shared" si="0"/>
        <v>0.27413035497479682</v>
      </c>
      <c r="J25" s="13">
        <f t="shared" si="1"/>
        <v>3.0825685746711368E-2</v>
      </c>
      <c r="K25" s="15"/>
    </row>
    <row r="26" spans="1:11" ht="23.25" thickBot="1" x14ac:dyDescent="0.3">
      <c r="A26" s="10" t="s">
        <v>45</v>
      </c>
      <c r="B26" s="11" t="s">
        <v>41</v>
      </c>
      <c r="C26" s="12"/>
      <c r="D26" s="12"/>
      <c r="E26" s="12"/>
      <c r="F26" s="12">
        <v>0</v>
      </c>
      <c r="G26" s="12">
        <v>0</v>
      </c>
      <c r="H26" s="12">
        <v>0</v>
      </c>
      <c r="I26" s="13" t="e">
        <f t="shared" si="0"/>
        <v>#DIV/0!</v>
      </c>
      <c r="J26" s="13" t="e">
        <f t="shared" si="1"/>
        <v>#DIV/0!</v>
      </c>
      <c r="K26" s="15"/>
    </row>
    <row r="27" spans="1:11" ht="15.75" thickBot="1" x14ac:dyDescent="0.3">
      <c r="A27" s="10" t="s">
        <v>46</v>
      </c>
      <c r="B27" s="11" t="s">
        <v>25</v>
      </c>
      <c r="C27" s="12">
        <v>47875</v>
      </c>
      <c r="D27" s="12">
        <v>75394</v>
      </c>
      <c r="E27" s="12">
        <v>67127</v>
      </c>
      <c r="F27" s="12">
        <v>65344</v>
      </c>
      <c r="G27" s="12">
        <v>210807</v>
      </c>
      <c r="H27" s="12">
        <v>8591982</v>
      </c>
      <c r="I27" s="13">
        <f t="shared" si="0"/>
        <v>0.30997073152219801</v>
      </c>
      <c r="J27" s="13">
        <f t="shared" si="1"/>
        <v>7.605230085444779E-3</v>
      </c>
      <c r="K27" s="15"/>
    </row>
    <row r="28" spans="1:11" ht="57" thickBot="1" x14ac:dyDescent="0.3">
      <c r="A28" s="10" t="s">
        <v>47</v>
      </c>
      <c r="B28" s="11" t="s">
        <v>48</v>
      </c>
      <c r="C28" s="12">
        <v>14680</v>
      </c>
      <c r="D28" s="12">
        <v>148999</v>
      </c>
      <c r="E28" s="12">
        <v>142699</v>
      </c>
      <c r="F28" s="12">
        <v>142699</v>
      </c>
      <c r="G28" s="12">
        <v>468693</v>
      </c>
      <c r="H28" s="12">
        <v>468693</v>
      </c>
      <c r="I28" s="13">
        <f t="shared" si="0"/>
        <v>0.30446155585852575</v>
      </c>
      <c r="J28" s="13">
        <f t="shared" si="1"/>
        <v>0.30446155585852575</v>
      </c>
      <c r="K28" s="15"/>
    </row>
    <row r="29" spans="1:11" ht="34.5" thickBot="1" x14ac:dyDescent="0.3">
      <c r="A29" s="10" t="s">
        <v>49</v>
      </c>
      <c r="B29" s="11" t="s">
        <v>50</v>
      </c>
      <c r="C29" s="12">
        <v>42758</v>
      </c>
      <c r="D29" s="12">
        <v>150584</v>
      </c>
      <c r="E29" s="12">
        <v>120898</v>
      </c>
      <c r="F29" s="12">
        <v>120898</v>
      </c>
      <c r="G29" s="12">
        <v>415847</v>
      </c>
      <c r="H29" s="12">
        <v>415847</v>
      </c>
      <c r="I29" s="13">
        <f t="shared" si="0"/>
        <v>0.29072711838729148</v>
      </c>
      <c r="J29" s="13">
        <f t="shared" si="1"/>
        <v>0.29072711838729148</v>
      </c>
      <c r="K29" s="15"/>
    </row>
    <row r="30" spans="1:11" ht="23.25" thickBot="1" x14ac:dyDescent="0.3">
      <c r="A30" s="10" t="s">
        <v>51</v>
      </c>
      <c r="B30" s="11" t="s">
        <v>43</v>
      </c>
      <c r="C30" s="12">
        <v>35654</v>
      </c>
      <c r="D30" s="12">
        <v>21005</v>
      </c>
      <c r="E30" s="12">
        <v>11532</v>
      </c>
      <c r="F30" s="12">
        <v>11532</v>
      </c>
      <c r="G30" s="12">
        <v>40439</v>
      </c>
      <c r="H30" s="12">
        <v>3250727</v>
      </c>
      <c r="I30" s="13">
        <f t="shared" si="0"/>
        <v>0.28517025643561911</v>
      </c>
      <c r="J30" s="13">
        <f t="shared" si="1"/>
        <v>3.547514140682992E-3</v>
      </c>
      <c r="K30" s="15"/>
    </row>
    <row r="31" spans="1:11" ht="25.5" customHeight="1" thickBot="1" x14ac:dyDescent="0.3">
      <c r="A31" s="16" t="s">
        <v>52</v>
      </c>
      <c r="B31" s="17"/>
      <c r="C31" s="18"/>
      <c r="D31" s="18">
        <v>3989198</v>
      </c>
      <c r="E31" s="18">
        <v>3818256</v>
      </c>
      <c r="F31" s="18">
        <f t="shared" ref="F31:H31" si="2">SUM(F11:F30)</f>
        <v>3683541</v>
      </c>
      <c r="G31" s="18">
        <f t="shared" si="2"/>
        <v>14379734.952000003</v>
      </c>
      <c r="H31" s="18">
        <f t="shared" si="2"/>
        <v>81928091.952007681</v>
      </c>
      <c r="I31" s="19">
        <f t="shared" si="0"/>
        <v>0.25616195377006412</v>
      </c>
      <c r="J31" s="19">
        <f t="shared" si="1"/>
        <v>4.496065894171887E-2</v>
      </c>
      <c r="K31" s="20"/>
    </row>
    <row r="32" spans="1:11" ht="21" customHeight="1" thickBot="1" x14ac:dyDescent="0.3">
      <c r="A32" s="76" t="s">
        <v>53</v>
      </c>
      <c r="B32" s="77"/>
      <c r="C32" s="21"/>
      <c r="D32" s="21">
        <v>2121219</v>
      </c>
      <c r="E32" s="21">
        <v>2095579</v>
      </c>
      <c r="F32" s="21">
        <f t="shared" ref="F32:H32" si="3">F33-F31</f>
        <v>2096062</v>
      </c>
      <c r="G32" s="21">
        <f t="shared" si="3"/>
        <v>7364159.9999999963</v>
      </c>
      <c r="H32" s="21">
        <f t="shared" si="3"/>
        <v>14453979.000000015</v>
      </c>
      <c r="I32" s="13">
        <f t="shared" si="0"/>
        <v>0.28463015469517244</v>
      </c>
      <c r="J32" s="13">
        <f t="shared" si="1"/>
        <v>0.14501626161211373</v>
      </c>
      <c r="K32" s="15"/>
    </row>
    <row r="33" spans="1:11" ht="27" customHeight="1" thickBot="1" x14ac:dyDescent="0.3">
      <c r="A33" s="78" t="s">
        <v>54</v>
      </c>
      <c r="B33" s="79"/>
      <c r="C33" s="22"/>
      <c r="D33" s="22">
        <v>6110417</v>
      </c>
      <c r="E33" s="22">
        <v>5913835</v>
      </c>
      <c r="F33" s="22">
        <v>5779603</v>
      </c>
      <c r="G33" s="22">
        <v>21743894.952</v>
      </c>
      <c r="H33" s="22">
        <v>96382070.952007696</v>
      </c>
      <c r="I33" s="23">
        <f t="shared" si="0"/>
        <v>0.26580348243764823</v>
      </c>
      <c r="J33" s="24">
        <f t="shared" si="1"/>
        <v>5.9965540716362946E-2</v>
      </c>
      <c r="K33" s="24"/>
    </row>
    <row r="34" spans="1:11" ht="23.25" customHeight="1" thickBot="1" x14ac:dyDescent="0.3">
      <c r="A34" s="80" t="s">
        <v>55</v>
      </c>
      <c r="B34" s="81"/>
      <c r="C34" s="25"/>
      <c r="D34" s="25">
        <v>0.65285200666337506</v>
      </c>
      <c r="E34" s="25">
        <v>0.64564804395117548</v>
      </c>
      <c r="F34" s="25">
        <f t="shared" ref="F34:H34" si="4">F31/F33</f>
        <v>0.63733460585441593</v>
      </c>
      <c r="G34" s="25">
        <f t="shared" si="4"/>
        <v>0.66132286711941446</v>
      </c>
      <c r="H34" s="25">
        <f t="shared" si="4"/>
        <v>0.85003456703895475</v>
      </c>
      <c r="I34" s="26"/>
      <c r="J34" s="26"/>
      <c r="K34" s="20"/>
    </row>
    <row r="35" spans="1:11" ht="19.5" customHeight="1" thickBot="1" x14ac:dyDescent="0.3">
      <c r="A35" s="82" t="s">
        <v>56</v>
      </c>
      <c r="B35" s="83"/>
      <c r="C35" s="15"/>
      <c r="D35" s="15"/>
      <c r="E35" s="15"/>
      <c r="F35" s="15"/>
      <c r="G35" s="15"/>
      <c r="H35" s="15"/>
      <c r="I35" s="15"/>
      <c r="J35" s="15"/>
      <c r="K35" s="15"/>
    </row>
  </sheetData>
  <mergeCells count="5">
    <mergeCell ref="A6:K6"/>
    <mergeCell ref="A32:B32"/>
    <mergeCell ref="A33:B33"/>
    <mergeCell ref="A34:B34"/>
    <mergeCell ref="A35:B35"/>
  </mergeCells>
  <conditionalFormatting sqref="K10 I10 A10:D10 F1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0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L40"/>
  <sheetViews>
    <sheetView tabSelected="1" topLeftCell="A4" workbookViewId="0">
      <selection activeCell="C18" sqref="C18"/>
    </sheetView>
  </sheetViews>
  <sheetFormatPr baseColWidth="10" defaultRowHeight="12.75" x14ac:dyDescent="0.25"/>
  <cols>
    <col min="1" max="1" width="25" style="28" customWidth="1"/>
    <col min="2" max="2" width="14.140625" style="28" customWidth="1"/>
    <col min="3" max="3" width="14.5703125" style="28" customWidth="1"/>
    <col min="4" max="4" width="14.28515625" style="28" customWidth="1"/>
    <col min="5" max="5" width="12.42578125" style="28" bestFit="1" customWidth="1"/>
    <col min="6" max="6" width="14.85546875" style="28" customWidth="1"/>
    <col min="7" max="7" width="14.140625" style="28" customWidth="1"/>
    <col min="8" max="8" width="16.42578125" style="28" customWidth="1"/>
    <col min="9" max="9" width="11.42578125" style="30"/>
    <col min="10" max="256" width="11.42578125" style="28"/>
    <col min="257" max="257" width="25" style="28" customWidth="1"/>
    <col min="258" max="258" width="14.140625" style="28" customWidth="1"/>
    <col min="259" max="259" width="14.5703125" style="28" customWidth="1"/>
    <col min="260" max="260" width="14.28515625" style="28" customWidth="1"/>
    <col min="261" max="261" width="11.42578125" style="28"/>
    <col min="262" max="262" width="14.85546875" style="28" customWidth="1"/>
    <col min="263" max="263" width="14.140625" style="28" customWidth="1"/>
    <col min="264" max="264" width="16.42578125" style="28" customWidth="1"/>
    <col min="265" max="512" width="11.42578125" style="28"/>
    <col min="513" max="513" width="25" style="28" customWidth="1"/>
    <col min="514" max="514" width="14.140625" style="28" customWidth="1"/>
    <col min="515" max="515" width="14.5703125" style="28" customWidth="1"/>
    <col min="516" max="516" width="14.28515625" style="28" customWidth="1"/>
    <col min="517" max="517" width="11.42578125" style="28"/>
    <col min="518" max="518" width="14.85546875" style="28" customWidth="1"/>
    <col min="519" max="519" width="14.140625" style="28" customWidth="1"/>
    <col min="520" max="520" width="16.42578125" style="28" customWidth="1"/>
    <col min="521" max="768" width="11.42578125" style="28"/>
    <col min="769" max="769" width="25" style="28" customWidth="1"/>
    <col min="770" max="770" width="14.140625" style="28" customWidth="1"/>
    <col min="771" max="771" width="14.5703125" style="28" customWidth="1"/>
    <col min="772" max="772" width="14.28515625" style="28" customWidth="1"/>
    <col min="773" max="773" width="11.42578125" style="28"/>
    <col min="774" max="774" width="14.85546875" style="28" customWidth="1"/>
    <col min="775" max="775" width="14.140625" style="28" customWidth="1"/>
    <col min="776" max="776" width="16.42578125" style="28" customWidth="1"/>
    <col min="777" max="1024" width="11.42578125" style="28"/>
    <col min="1025" max="1025" width="25" style="28" customWidth="1"/>
    <col min="1026" max="1026" width="14.140625" style="28" customWidth="1"/>
    <col min="1027" max="1027" width="14.5703125" style="28" customWidth="1"/>
    <col min="1028" max="1028" width="14.28515625" style="28" customWidth="1"/>
    <col min="1029" max="1029" width="11.42578125" style="28"/>
    <col min="1030" max="1030" width="14.85546875" style="28" customWidth="1"/>
    <col min="1031" max="1031" width="14.140625" style="28" customWidth="1"/>
    <col min="1032" max="1032" width="16.42578125" style="28" customWidth="1"/>
    <col min="1033" max="1280" width="11.42578125" style="28"/>
    <col min="1281" max="1281" width="25" style="28" customWidth="1"/>
    <col min="1282" max="1282" width="14.140625" style="28" customWidth="1"/>
    <col min="1283" max="1283" width="14.5703125" style="28" customWidth="1"/>
    <col min="1284" max="1284" width="14.28515625" style="28" customWidth="1"/>
    <col min="1285" max="1285" width="11.42578125" style="28"/>
    <col min="1286" max="1286" width="14.85546875" style="28" customWidth="1"/>
    <col min="1287" max="1287" width="14.140625" style="28" customWidth="1"/>
    <col min="1288" max="1288" width="16.42578125" style="28" customWidth="1"/>
    <col min="1289" max="1536" width="11.42578125" style="28"/>
    <col min="1537" max="1537" width="25" style="28" customWidth="1"/>
    <col min="1538" max="1538" width="14.140625" style="28" customWidth="1"/>
    <col min="1539" max="1539" width="14.5703125" style="28" customWidth="1"/>
    <col min="1540" max="1540" width="14.28515625" style="28" customWidth="1"/>
    <col min="1541" max="1541" width="11.42578125" style="28"/>
    <col min="1542" max="1542" width="14.85546875" style="28" customWidth="1"/>
    <col min="1543" max="1543" width="14.140625" style="28" customWidth="1"/>
    <col min="1544" max="1544" width="16.42578125" style="28" customWidth="1"/>
    <col min="1545" max="1792" width="11.42578125" style="28"/>
    <col min="1793" max="1793" width="25" style="28" customWidth="1"/>
    <col min="1794" max="1794" width="14.140625" style="28" customWidth="1"/>
    <col min="1795" max="1795" width="14.5703125" style="28" customWidth="1"/>
    <col min="1796" max="1796" width="14.28515625" style="28" customWidth="1"/>
    <col min="1797" max="1797" width="11.42578125" style="28"/>
    <col min="1798" max="1798" width="14.85546875" style="28" customWidth="1"/>
    <col min="1799" max="1799" width="14.140625" style="28" customWidth="1"/>
    <col min="1800" max="1800" width="16.42578125" style="28" customWidth="1"/>
    <col min="1801" max="2048" width="11.42578125" style="28"/>
    <col min="2049" max="2049" width="25" style="28" customWidth="1"/>
    <col min="2050" max="2050" width="14.140625" style="28" customWidth="1"/>
    <col min="2051" max="2051" width="14.5703125" style="28" customWidth="1"/>
    <col min="2052" max="2052" width="14.28515625" style="28" customWidth="1"/>
    <col min="2053" max="2053" width="11.42578125" style="28"/>
    <col min="2054" max="2054" width="14.85546875" style="28" customWidth="1"/>
    <col min="2055" max="2055" width="14.140625" style="28" customWidth="1"/>
    <col min="2056" max="2056" width="16.42578125" style="28" customWidth="1"/>
    <col min="2057" max="2304" width="11.42578125" style="28"/>
    <col min="2305" max="2305" width="25" style="28" customWidth="1"/>
    <col min="2306" max="2306" width="14.140625" style="28" customWidth="1"/>
    <col min="2307" max="2307" width="14.5703125" style="28" customWidth="1"/>
    <col min="2308" max="2308" width="14.28515625" style="28" customWidth="1"/>
    <col min="2309" max="2309" width="11.42578125" style="28"/>
    <col min="2310" max="2310" width="14.85546875" style="28" customWidth="1"/>
    <col min="2311" max="2311" width="14.140625" style="28" customWidth="1"/>
    <col min="2312" max="2312" width="16.42578125" style="28" customWidth="1"/>
    <col min="2313" max="2560" width="11.42578125" style="28"/>
    <col min="2561" max="2561" width="25" style="28" customWidth="1"/>
    <col min="2562" max="2562" width="14.140625" style="28" customWidth="1"/>
    <col min="2563" max="2563" width="14.5703125" style="28" customWidth="1"/>
    <col min="2564" max="2564" width="14.28515625" style="28" customWidth="1"/>
    <col min="2565" max="2565" width="11.42578125" style="28"/>
    <col min="2566" max="2566" width="14.85546875" style="28" customWidth="1"/>
    <col min="2567" max="2567" width="14.140625" style="28" customWidth="1"/>
    <col min="2568" max="2568" width="16.42578125" style="28" customWidth="1"/>
    <col min="2569" max="2816" width="11.42578125" style="28"/>
    <col min="2817" max="2817" width="25" style="28" customWidth="1"/>
    <col min="2818" max="2818" width="14.140625" style="28" customWidth="1"/>
    <col min="2819" max="2819" width="14.5703125" style="28" customWidth="1"/>
    <col min="2820" max="2820" width="14.28515625" style="28" customWidth="1"/>
    <col min="2821" max="2821" width="11.42578125" style="28"/>
    <col min="2822" max="2822" width="14.85546875" style="28" customWidth="1"/>
    <col min="2823" max="2823" width="14.140625" style="28" customWidth="1"/>
    <col min="2824" max="2824" width="16.42578125" style="28" customWidth="1"/>
    <col min="2825" max="3072" width="11.42578125" style="28"/>
    <col min="3073" max="3073" width="25" style="28" customWidth="1"/>
    <col min="3074" max="3074" width="14.140625" style="28" customWidth="1"/>
    <col min="3075" max="3075" width="14.5703125" style="28" customWidth="1"/>
    <col min="3076" max="3076" width="14.28515625" style="28" customWidth="1"/>
    <col min="3077" max="3077" width="11.42578125" style="28"/>
    <col min="3078" max="3078" width="14.85546875" style="28" customWidth="1"/>
    <col min="3079" max="3079" width="14.140625" style="28" customWidth="1"/>
    <col min="3080" max="3080" width="16.42578125" style="28" customWidth="1"/>
    <col min="3081" max="3328" width="11.42578125" style="28"/>
    <col min="3329" max="3329" width="25" style="28" customWidth="1"/>
    <col min="3330" max="3330" width="14.140625" style="28" customWidth="1"/>
    <col min="3331" max="3331" width="14.5703125" style="28" customWidth="1"/>
    <col min="3332" max="3332" width="14.28515625" style="28" customWidth="1"/>
    <col min="3333" max="3333" width="11.42578125" style="28"/>
    <col min="3334" max="3334" width="14.85546875" style="28" customWidth="1"/>
    <col min="3335" max="3335" width="14.140625" style="28" customWidth="1"/>
    <col min="3336" max="3336" width="16.42578125" style="28" customWidth="1"/>
    <col min="3337" max="3584" width="11.42578125" style="28"/>
    <col min="3585" max="3585" width="25" style="28" customWidth="1"/>
    <col min="3586" max="3586" width="14.140625" style="28" customWidth="1"/>
    <col min="3587" max="3587" width="14.5703125" style="28" customWidth="1"/>
    <col min="3588" max="3588" width="14.28515625" style="28" customWidth="1"/>
    <col min="3589" max="3589" width="11.42578125" style="28"/>
    <col min="3590" max="3590" width="14.85546875" style="28" customWidth="1"/>
    <col min="3591" max="3591" width="14.140625" style="28" customWidth="1"/>
    <col min="3592" max="3592" width="16.42578125" style="28" customWidth="1"/>
    <col min="3593" max="3840" width="11.42578125" style="28"/>
    <col min="3841" max="3841" width="25" style="28" customWidth="1"/>
    <col min="3842" max="3842" width="14.140625" style="28" customWidth="1"/>
    <col min="3843" max="3843" width="14.5703125" style="28" customWidth="1"/>
    <col min="3844" max="3844" width="14.28515625" style="28" customWidth="1"/>
    <col min="3845" max="3845" width="11.42578125" style="28"/>
    <col min="3846" max="3846" width="14.85546875" style="28" customWidth="1"/>
    <col min="3847" max="3847" width="14.140625" style="28" customWidth="1"/>
    <col min="3848" max="3848" width="16.42578125" style="28" customWidth="1"/>
    <col min="3849" max="4096" width="11.42578125" style="28"/>
    <col min="4097" max="4097" width="25" style="28" customWidth="1"/>
    <col min="4098" max="4098" width="14.140625" style="28" customWidth="1"/>
    <col min="4099" max="4099" width="14.5703125" style="28" customWidth="1"/>
    <col min="4100" max="4100" width="14.28515625" style="28" customWidth="1"/>
    <col min="4101" max="4101" width="11.42578125" style="28"/>
    <col min="4102" max="4102" width="14.85546875" style="28" customWidth="1"/>
    <col min="4103" max="4103" width="14.140625" style="28" customWidth="1"/>
    <col min="4104" max="4104" width="16.42578125" style="28" customWidth="1"/>
    <col min="4105" max="4352" width="11.42578125" style="28"/>
    <col min="4353" max="4353" width="25" style="28" customWidth="1"/>
    <col min="4354" max="4354" width="14.140625" style="28" customWidth="1"/>
    <col min="4355" max="4355" width="14.5703125" style="28" customWidth="1"/>
    <col min="4356" max="4356" width="14.28515625" style="28" customWidth="1"/>
    <col min="4357" max="4357" width="11.42578125" style="28"/>
    <col min="4358" max="4358" width="14.85546875" style="28" customWidth="1"/>
    <col min="4359" max="4359" width="14.140625" style="28" customWidth="1"/>
    <col min="4360" max="4360" width="16.42578125" style="28" customWidth="1"/>
    <col min="4361" max="4608" width="11.42578125" style="28"/>
    <col min="4609" max="4609" width="25" style="28" customWidth="1"/>
    <col min="4610" max="4610" width="14.140625" style="28" customWidth="1"/>
    <col min="4611" max="4611" width="14.5703125" style="28" customWidth="1"/>
    <col min="4612" max="4612" width="14.28515625" style="28" customWidth="1"/>
    <col min="4613" max="4613" width="11.42578125" style="28"/>
    <col min="4614" max="4614" width="14.85546875" style="28" customWidth="1"/>
    <col min="4615" max="4615" width="14.140625" style="28" customWidth="1"/>
    <col min="4616" max="4616" width="16.42578125" style="28" customWidth="1"/>
    <col min="4617" max="4864" width="11.42578125" style="28"/>
    <col min="4865" max="4865" width="25" style="28" customWidth="1"/>
    <col min="4866" max="4866" width="14.140625" style="28" customWidth="1"/>
    <col min="4867" max="4867" width="14.5703125" style="28" customWidth="1"/>
    <col min="4868" max="4868" width="14.28515625" style="28" customWidth="1"/>
    <col min="4869" max="4869" width="11.42578125" style="28"/>
    <col min="4870" max="4870" width="14.85546875" style="28" customWidth="1"/>
    <col min="4871" max="4871" width="14.140625" style="28" customWidth="1"/>
    <col min="4872" max="4872" width="16.42578125" style="28" customWidth="1"/>
    <col min="4873" max="5120" width="11.42578125" style="28"/>
    <col min="5121" max="5121" width="25" style="28" customWidth="1"/>
    <col min="5122" max="5122" width="14.140625" style="28" customWidth="1"/>
    <col min="5123" max="5123" width="14.5703125" style="28" customWidth="1"/>
    <col min="5124" max="5124" width="14.28515625" style="28" customWidth="1"/>
    <col min="5125" max="5125" width="11.42578125" style="28"/>
    <col min="5126" max="5126" width="14.85546875" style="28" customWidth="1"/>
    <col min="5127" max="5127" width="14.140625" style="28" customWidth="1"/>
    <col min="5128" max="5128" width="16.42578125" style="28" customWidth="1"/>
    <col min="5129" max="5376" width="11.42578125" style="28"/>
    <col min="5377" max="5377" width="25" style="28" customWidth="1"/>
    <col min="5378" max="5378" width="14.140625" style="28" customWidth="1"/>
    <col min="5379" max="5379" width="14.5703125" style="28" customWidth="1"/>
    <col min="5380" max="5380" width="14.28515625" style="28" customWidth="1"/>
    <col min="5381" max="5381" width="11.42578125" style="28"/>
    <col min="5382" max="5382" width="14.85546875" style="28" customWidth="1"/>
    <col min="5383" max="5383" width="14.140625" style="28" customWidth="1"/>
    <col min="5384" max="5384" width="16.42578125" style="28" customWidth="1"/>
    <col min="5385" max="5632" width="11.42578125" style="28"/>
    <col min="5633" max="5633" width="25" style="28" customWidth="1"/>
    <col min="5634" max="5634" width="14.140625" style="28" customWidth="1"/>
    <col min="5635" max="5635" width="14.5703125" style="28" customWidth="1"/>
    <col min="5636" max="5636" width="14.28515625" style="28" customWidth="1"/>
    <col min="5637" max="5637" width="11.42578125" style="28"/>
    <col min="5638" max="5638" width="14.85546875" style="28" customWidth="1"/>
    <col min="5639" max="5639" width="14.140625" style="28" customWidth="1"/>
    <col min="5640" max="5640" width="16.42578125" style="28" customWidth="1"/>
    <col min="5641" max="5888" width="11.42578125" style="28"/>
    <col min="5889" max="5889" width="25" style="28" customWidth="1"/>
    <col min="5890" max="5890" width="14.140625" style="28" customWidth="1"/>
    <col min="5891" max="5891" width="14.5703125" style="28" customWidth="1"/>
    <col min="5892" max="5892" width="14.28515625" style="28" customWidth="1"/>
    <col min="5893" max="5893" width="11.42578125" style="28"/>
    <col min="5894" max="5894" width="14.85546875" style="28" customWidth="1"/>
    <col min="5895" max="5895" width="14.140625" style="28" customWidth="1"/>
    <col min="5896" max="5896" width="16.42578125" style="28" customWidth="1"/>
    <col min="5897" max="6144" width="11.42578125" style="28"/>
    <col min="6145" max="6145" width="25" style="28" customWidth="1"/>
    <col min="6146" max="6146" width="14.140625" style="28" customWidth="1"/>
    <col min="6147" max="6147" width="14.5703125" style="28" customWidth="1"/>
    <col min="6148" max="6148" width="14.28515625" style="28" customWidth="1"/>
    <col min="6149" max="6149" width="11.42578125" style="28"/>
    <col min="6150" max="6150" width="14.85546875" style="28" customWidth="1"/>
    <col min="6151" max="6151" width="14.140625" style="28" customWidth="1"/>
    <col min="6152" max="6152" width="16.42578125" style="28" customWidth="1"/>
    <col min="6153" max="6400" width="11.42578125" style="28"/>
    <col min="6401" max="6401" width="25" style="28" customWidth="1"/>
    <col min="6402" max="6402" width="14.140625" style="28" customWidth="1"/>
    <col min="6403" max="6403" width="14.5703125" style="28" customWidth="1"/>
    <col min="6404" max="6404" width="14.28515625" style="28" customWidth="1"/>
    <col min="6405" max="6405" width="11.42578125" style="28"/>
    <col min="6406" max="6406" width="14.85546875" style="28" customWidth="1"/>
    <col min="6407" max="6407" width="14.140625" style="28" customWidth="1"/>
    <col min="6408" max="6408" width="16.42578125" style="28" customWidth="1"/>
    <col min="6409" max="6656" width="11.42578125" style="28"/>
    <col min="6657" max="6657" width="25" style="28" customWidth="1"/>
    <col min="6658" max="6658" width="14.140625" style="28" customWidth="1"/>
    <col min="6659" max="6659" width="14.5703125" style="28" customWidth="1"/>
    <col min="6660" max="6660" width="14.28515625" style="28" customWidth="1"/>
    <col min="6661" max="6661" width="11.42578125" style="28"/>
    <col min="6662" max="6662" width="14.85546875" style="28" customWidth="1"/>
    <col min="6663" max="6663" width="14.140625" style="28" customWidth="1"/>
    <col min="6664" max="6664" width="16.42578125" style="28" customWidth="1"/>
    <col min="6665" max="6912" width="11.42578125" style="28"/>
    <col min="6913" max="6913" width="25" style="28" customWidth="1"/>
    <col min="6914" max="6914" width="14.140625" style="28" customWidth="1"/>
    <col min="6915" max="6915" width="14.5703125" style="28" customWidth="1"/>
    <col min="6916" max="6916" width="14.28515625" style="28" customWidth="1"/>
    <col min="6917" max="6917" width="11.42578125" style="28"/>
    <col min="6918" max="6918" width="14.85546875" style="28" customWidth="1"/>
    <col min="6919" max="6919" width="14.140625" style="28" customWidth="1"/>
    <col min="6920" max="6920" width="16.42578125" style="28" customWidth="1"/>
    <col min="6921" max="7168" width="11.42578125" style="28"/>
    <col min="7169" max="7169" width="25" style="28" customWidth="1"/>
    <col min="7170" max="7170" width="14.140625" style="28" customWidth="1"/>
    <col min="7171" max="7171" width="14.5703125" style="28" customWidth="1"/>
    <col min="7172" max="7172" width="14.28515625" style="28" customWidth="1"/>
    <col min="7173" max="7173" width="11.42578125" style="28"/>
    <col min="7174" max="7174" width="14.85546875" style="28" customWidth="1"/>
    <col min="7175" max="7175" width="14.140625" style="28" customWidth="1"/>
    <col min="7176" max="7176" width="16.42578125" style="28" customWidth="1"/>
    <col min="7177" max="7424" width="11.42578125" style="28"/>
    <col min="7425" max="7425" width="25" style="28" customWidth="1"/>
    <col min="7426" max="7426" width="14.140625" style="28" customWidth="1"/>
    <col min="7427" max="7427" width="14.5703125" style="28" customWidth="1"/>
    <col min="7428" max="7428" width="14.28515625" style="28" customWidth="1"/>
    <col min="7429" max="7429" width="11.42578125" style="28"/>
    <col min="7430" max="7430" width="14.85546875" style="28" customWidth="1"/>
    <col min="7431" max="7431" width="14.140625" style="28" customWidth="1"/>
    <col min="7432" max="7432" width="16.42578125" style="28" customWidth="1"/>
    <col min="7433" max="7680" width="11.42578125" style="28"/>
    <col min="7681" max="7681" width="25" style="28" customWidth="1"/>
    <col min="7682" max="7682" width="14.140625" style="28" customWidth="1"/>
    <col min="7683" max="7683" width="14.5703125" style="28" customWidth="1"/>
    <col min="7684" max="7684" width="14.28515625" style="28" customWidth="1"/>
    <col min="7685" max="7685" width="11.42578125" style="28"/>
    <col min="7686" max="7686" width="14.85546875" style="28" customWidth="1"/>
    <col min="7687" max="7687" width="14.140625" style="28" customWidth="1"/>
    <col min="7688" max="7688" width="16.42578125" style="28" customWidth="1"/>
    <col min="7689" max="7936" width="11.42578125" style="28"/>
    <col min="7937" max="7937" width="25" style="28" customWidth="1"/>
    <col min="7938" max="7938" width="14.140625" style="28" customWidth="1"/>
    <col min="7939" max="7939" width="14.5703125" style="28" customWidth="1"/>
    <col min="7940" max="7940" width="14.28515625" style="28" customWidth="1"/>
    <col min="7941" max="7941" width="11.42578125" style="28"/>
    <col min="7942" max="7942" width="14.85546875" style="28" customWidth="1"/>
    <col min="7943" max="7943" width="14.140625" style="28" customWidth="1"/>
    <col min="7944" max="7944" width="16.42578125" style="28" customWidth="1"/>
    <col min="7945" max="8192" width="11.42578125" style="28"/>
    <col min="8193" max="8193" width="25" style="28" customWidth="1"/>
    <col min="8194" max="8194" width="14.140625" style="28" customWidth="1"/>
    <col min="8195" max="8195" width="14.5703125" style="28" customWidth="1"/>
    <col min="8196" max="8196" width="14.28515625" style="28" customWidth="1"/>
    <col min="8197" max="8197" width="11.42578125" style="28"/>
    <col min="8198" max="8198" width="14.85546875" style="28" customWidth="1"/>
    <col min="8199" max="8199" width="14.140625" style="28" customWidth="1"/>
    <col min="8200" max="8200" width="16.42578125" style="28" customWidth="1"/>
    <col min="8201" max="8448" width="11.42578125" style="28"/>
    <col min="8449" max="8449" width="25" style="28" customWidth="1"/>
    <col min="8450" max="8450" width="14.140625" style="28" customWidth="1"/>
    <col min="8451" max="8451" width="14.5703125" style="28" customWidth="1"/>
    <col min="8452" max="8452" width="14.28515625" style="28" customWidth="1"/>
    <col min="8453" max="8453" width="11.42578125" style="28"/>
    <col min="8454" max="8454" width="14.85546875" style="28" customWidth="1"/>
    <col min="8455" max="8455" width="14.140625" style="28" customWidth="1"/>
    <col min="8456" max="8456" width="16.42578125" style="28" customWidth="1"/>
    <col min="8457" max="8704" width="11.42578125" style="28"/>
    <col min="8705" max="8705" width="25" style="28" customWidth="1"/>
    <col min="8706" max="8706" width="14.140625" style="28" customWidth="1"/>
    <col min="8707" max="8707" width="14.5703125" style="28" customWidth="1"/>
    <col min="8708" max="8708" width="14.28515625" style="28" customWidth="1"/>
    <col min="8709" max="8709" width="11.42578125" style="28"/>
    <col min="8710" max="8710" width="14.85546875" style="28" customWidth="1"/>
    <col min="8711" max="8711" width="14.140625" style="28" customWidth="1"/>
    <col min="8712" max="8712" width="16.42578125" style="28" customWidth="1"/>
    <col min="8713" max="8960" width="11.42578125" style="28"/>
    <col min="8961" max="8961" width="25" style="28" customWidth="1"/>
    <col min="8962" max="8962" width="14.140625" style="28" customWidth="1"/>
    <col min="8963" max="8963" width="14.5703125" style="28" customWidth="1"/>
    <col min="8964" max="8964" width="14.28515625" style="28" customWidth="1"/>
    <col min="8965" max="8965" width="11.42578125" style="28"/>
    <col min="8966" max="8966" width="14.85546875" style="28" customWidth="1"/>
    <col min="8967" max="8967" width="14.140625" style="28" customWidth="1"/>
    <col min="8968" max="8968" width="16.42578125" style="28" customWidth="1"/>
    <col min="8969" max="9216" width="11.42578125" style="28"/>
    <col min="9217" max="9217" width="25" style="28" customWidth="1"/>
    <col min="9218" max="9218" width="14.140625" style="28" customWidth="1"/>
    <col min="9219" max="9219" width="14.5703125" style="28" customWidth="1"/>
    <col min="9220" max="9220" width="14.28515625" style="28" customWidth="1"/>
    <col min="9221" max="9221" width="11.42578125" style="28"/>
    <col min="9222" max="9222" width="14.85546875" style="28" customWidth="1"/>
    <col min="9223" max="9223" width="14.140625" style="28" customWidth="1"/>
    <col min="9224" max="9224" width="16.42578125" style="28" customWidth="1"/>
    <col min="9225" max="9472" width="11.42578125" style="28"/>
    <col min="9473" max="9473" width="25" style="28" customWidth="1"/>
    <col min="9474" max="9474" width="14.140625" style="28" customWidth="1"/>
    <col min="9475" max="9475" width="14.5703125" style="28" customWidth="1"/>
    <col min="9476" max="9476" width="14.28515625" style="28" customWidth="1"/>
    <col min="9477" max="9477" width="11.42578125" style="28"/>
    <col min="9478" max="9478" width="14.85546875" style="28" customWidth="1"/>
    <col min="9479" max="9479" width="14.140625" style="28" customWidth="1"/>
    <col min="9480" max="9480" width="16.42578125" style="28" customWidth="1"/>
    <col min="9481" max="9728" width="11.42578125" style="28"/>
    <col min="9729" max="9729" width="25" style="28" customWidth="1"/>
    <col min="9730" max="9730" width="14.140625" style="28" customWidth="1"/>
    <col min="9731" max="9731" width="14.5703125" style="28" customWidth="1"/>
    <col min="9732" max="9732" width="14.28515625" style="28" customWidth="1"/>
    <col min="9733" max="9733" width="11.42578125" style="28"/>
    <col min="9734" max="9734" width="14.85546875" style="28" customWidth="1"/>
    <col min="9735" max="9735" width="14.140625" style="28" customWidth="1"/>
    <col min="9736" max="9736" width="16.42578125" style="28" customWidth="1"/>
    <col min="9737" max="9984" width="11.42578125" style="28"/>
    <col min="9985" max="9985" width="25" style="28" customWidth="1"/>
    <col min="9986" max="9986" width="14.140625" style="28" customWidth="1"/>
    <col min="9987" max="9987" width="14.5703125" style="28" customWidth="1"/>
    <col min="9988" max="9988" width="14.28515625" style="28" customWidth="1"/>
    <col min="9989" max="9989" width="11.42578125" style="28"/>
    <col min="9990" max="9990" width="14.85546875" style="28" customWidth="1"/>
    <col min="9991" max="9991" width="14.140625" style="28" customWidth="1"/>
    <col min="9992" max="9992" width="16.42578125" style="28" customWidth="1"/>
    <col min="9993" max="10240" width="11.42578125" style="28"/>
    <col min="10241" max="10241" width="25" style="28" customWidth="1"/>
    <col min="10242" max="10242" width="14.140625" style="28" customWidth="1"/>
    <col min="10243" max="10243" width="14.5703125" style="28" customWidth="1"/>
    <col min="10244" max="10244" width="14.28515625" style="28" customWidth="1"/>
    <col min="10245" max="10245" width="11.42578125" style="28"/>
    <col min="10246" max="10246" width="14.85546875" style="28" customWidth="1"/>
    <col min="10247" max="10247" width="14.140625" style="28" customWidth="1"/>
    <col min="10248" max="10248" width="16.42578125" style="28" customWidth="1"/>
    <col min="10249" max="10496" width="11.42578125" style="28"/>
    <col min="10497" max="10497" width="25" style="28" customWidth="1"/>
    <col min="10498" max="10498" width="14.140625" style="28" customWidth="1"/>
    <col min="10499" max="10499" width="14.5703125" style="28" customWidth="1"/>
    <col min="10500" max="10500" width="14.28515625" style="28" customWidth="1"/>
    <col min="10501" max="10501" width="11.42578125" style="28"/>
    <col min="10502" max="10502" width="14.85546875" style="28" customWidth="1"/>
    <col min="10503" max="10503" width="14.140625" style="28" customWidth="1"/>
    <col min="10504" max="10504" width="16.42578125" style="28" customWidth="1"/>
    <col min="10505" max="10752" width="11.42578125" style="28"/>
    <col min="10753" max="10753" width="25" style="28" customWidth="1"/>
    <col min="10754" max="10754" width="14.140625" style="28" customWidth="1"/>
    <col min="10755" max="10755" width="14.5703125" style="28" customWidth="1"/>
    <col min="10756" max="10756" width="14.28515625" style="28" customWidth="1"/>
    <col min="10757" max="10757" width="11.42578125" style="28"/>
    <col min="10758" max="10758" width="14.85546875" style="28" customWidth="1"/>
    <col min="10759" max="10759" width="14.140625" style="28" customWidth="1"/>
    <col min="10760" max="10760" width="16.42578125" style="28" customWidth="1"/>
    <col min="10761" max="11008" width="11.42578125" style="28"/>
    <col min="11009" max="11009" width="25" style="28" customWidth="1"/>
    <col min="11010" max="11010" width="14.140625" style="28" customWidth="1"/>
    <col min="11011" max="11011" width="14.5703125" style="28" customWidth="1"/>
    <col min="11012" max="11012" width="14.28515625" style="28" customWidth="1"/>
    <col min="11013" max="11013" width="11.42578125" style="28"/>
    <col min="11014" max="11014" width="14.85546875" style="28" customWidth="1"/>
    <col min="11015" max="11015" width="14.140625" style="28" customWidth="1"/>
    <col min="11016" max="11016" width="16.42578125" style="28" customWidth="1"/>
    <col min="11017" max="11264" width="11.42578125" style="28"/>
    <col min="11265" max="11265" width="25" style="28" customWidth="1"/>
    <col min="11266" max="11266" width="14.140625" style="28" customWidth="1"/>
    <col min="11267" max="11267" width="14.5703125" style="28" customWidth="1"/>
    <col min="11268" max="11268" width="14.28515625" style="28" customWidth="1"/>
    <col min="11269" max="11269" width="11.42578125" style="28"/>
    <col min="11270" max="11270" width="14.85546875" style="28" customWidth="1"/>
    <col min="11271" max="11271" width="14.140625" style="28" customWidth="1"/>
    <col min="11272" max="11272" width="16.42578125" style="28" customWidth="1"/>
    <col min="11273" max="11520" width="11.42578125" style="28"/>
    <col min="11521" max="11521" width="25" style="28" customWidth="1"/>
    <col min="11522" max="11522" width="14.140625" style="28" customWidth="1"/>
    <col min="11523" max="11523" width="14.5703125" style="28" customWidth="1"/>
    <col min="11524" max="11524" width="14.28515625" style="28" customWidth="1"/>
    <col min="11525" max="11525" width="11.42578125" style="28"/>
    <col min="11526" max="11526" width="14.85546875" style="28" customWidth="1"/>
    <col min="11527" max="11527" width="14.140625" style="28" customWidth="1"/>
    <col min="11528" max="11528" width="16.42578125" style="28" customWidth="1"/>
    <col min="11529" max="11776" width="11.42578125" style="28"/>
    <col min="11777" max="11777" width="25" style="28" customWidth="1"/>
    <col min="11778" max="11778" width="14.140625" style="28" customWidth="1"/>
    <col min="11779" max="11779" width="14.5703125" style="28" customWidth="1"/>
    <col min="11780" max="11780" width="14.28515625" style="28" customWidth="1"/>
    <col min="11781" max="11781" width="11.42578125" style="28"/>
    <col min="11782" max="11782" width="14.85546875" style="28" customWidth="1"/>
    <col min="11783" max="11783" width="14.140625" style="28" customWidth="1"/>
    <col min="11784" max="11784" width="16.42578125" style="28" customWidth="1"/>
    <col min="11785" max="12032" width="11.42578125" style="28"/>
    <col min="12033" max="12033" width="25" style="28" customWidth="1"/>
    <col min="12034" max="12034" width="14.140625" style="28" customWidth="1"/>
    <col min="12035" max="12035" width="14.5703125" style="28" customWidth="1"/>
    <col min="12036" max="12036" width="14.28515625" style="28" customWidth="1"/>
    <col min="12037" max="12037" width="11.42578125" style="28"/>
    <col min="12038" max="12038" width="14.85546875" style="28" customWidth="1"/>
    <col min="12039" max="12039" width="14.140625" style="28" customWidth="1"/>
    <col min="12040" max="12040" width="16.42578125" style="28" customWidth="1"/>
    <col min="12041" max="12288" width="11.42578125" style="28"/>
    <col min="12289" max="12289" width="25" style="28" customWidth="1"/>
    <col min="12290" max="12290" width="14.140625" style="28" customWidth="1"/>
    <col min="12291" max="12291" width="14.5703125" style="28" customWidth="1"/>
    <col min="12292" max="12292" width="14.28515625" style="28" customWidth="1"/>
    <col min="12293" max="12293" width="11.42578125" style="28"/>
    <col min="12294" max="12294" width="14.85546875" style="28" customWidth="1"/>
    <col min="12295" max="12295" width="14.140625" style="28" customWidth="1"/>
    <col min="12296" max="12296" width="16.42578125" style="28" customWidth="1"/>
    <col min="12297" max="12544" width="11.42578125" style="28"/>
    <col min="12545" max="12545" width="25" style="28" customWidth="1"/>
    <col min="12546" max="12546" width="14.140625" style="28" customWidth="1"/>
    <col min="12547" max="12547" width="14.5703125" style="28" customWidth="1"/>
    <col min="12548" max="12548" width="14.28515625" style="28" customWidth="1"/>
    <col min="12549" max="12549" width="11.42578125" style="28"/>
    <col min="12550" max="12550" width="14.85546875" style="28" customWidth="1"/>
    <col min="12551" max="12551" width="14.140625" style="28" customWidth="1"/>
    <col min="12552" max="12552" width="16.42578125" style="28" customWidth="1"/>
    <col min="12553" max="12800" width="11.42578125" style="28"/>
    <col min="12801" max="12801" width="25" style="28" customWidth="1"/>
    <col min="12802" max="12802" width="14.140625" style="28" customWidth="1"/>
    <col min="12803" max="12803" width="14.5703125" style="28" customWidth="1"/>
    <col min="12804" max="12804" width="14.28515625" style="28" customWidth="1"/>
    <col min="12805" max="12805" width="11.42578125" style="28"/>
    <col min="12806" max="12806" width="14.85546875" style="28" customWidth="1"/>
    <col min="12807" max="12807" width="14.140625" style="28" customWidth="1"/>
    <col min="12808" max="12808" width="16.42578125" style="28" customWidth="1"/>
    <col min="12809" max="13056" width="11.42578125" style="28"/>
    <col min="13057" max="13057" width="25" style="28" customWidth="1"/>
    <col min="13058" max="13058" width="14.140625" style="28" customWidth="1"/>
    <col min="13059" max="13059" width="14.5703125" style="28" customWidth="1"/>
    <col min="13060" max="13060" width="14.28515625" style="28" customWidth="1"/>
    <col min="13061" max="13061" width="11.42578125" style="28"/>
    <col min="13062" max="13062" width="14.85546875" style="28" customWidth="1"/>
    <col min="13063" max="13063" width="14.140625" style="28" customWidth="1"/>
    <col min="13064" max="13064" width="16.42578125" style="28" customWidth="1"/>
    <col min="13065" max="13312" width="11.42578125" style="28"/>
    <col min="13313" max="13313" width="25" style="28" customWidth="1"/>
    <col min="13314" max="13314" width="14.140625" style="28" customWidth="1"/>
    <col min="13315" max="13315" width="14.5703125" style="28" customWidth="1"/>
    <col min="13316" max="13316" width="14.28515625" style="28" customWidth="1"/>
    <col min="13317" max="13317" width="11.42578125" style="28"/>
    <col min="13318" max="13318" width="14.85546875" style="28" customWidth="1"/>
    <col min="13319" max="13319" width="14.140625" style="28" customWidth="1"/>
    <col min="13320" max="13320" width="16.42578125" style="28" customWidth="1"/>
    <col min="13321" max="13568" width="11.42578125" style="28"/>
    <col min="13569" max="13569" width="25" style="28" customWidth="1"/>
    <col min="13570" max="13570" width="14.140625" style="28" customWidth="1"/>
    <col min="13571" max="13571" width="14.5703125" style="28" customWidth="1"/>
    <col min="13572" max="13572" width="14.28515625" style="28" customWidth="1"/>
    <col min="13573" max="13573" width="11.42578125" style="28"/>
    <col min="13574" max="13574" width="14.85546875" style="28" customWidth="1"/>
    <col min="13575" max="13575" width="14.140625" style="28" customWidth="1"/>
    <col min="13576" max="13576" width="16.42578125" style="28" customWidth="1"/>
    <col min="13577" max="13824" width="11.42578125" style="28"/>
    <col min="13825" max="13825" width="25" style="28" customWidth="1"/>
    <col min="13826" max="13826" width="14.140625" style="28" customWidth="1"/>
    <col min="13827" max="13827" width="14.5703125" style="28" customWidth="1"/>
    <col min="13828" max="13828" width="14.28515625" style="28" customWidth="1"/>
    <col min="13829" max="13829" width="11.42578125" style="28"/>
    <col min="13830" max="13830" width="14.85546875" style="28" customWidth="1"/>
    <col min="13831" max="13831" width="14.140625" style="28" customWidth="1"/>
    <col min="13832" max="13832" width="16.42578125" style="28" customWidth="1"/>
    <col min="13833" max="14080" width="11.42578125" style="28"/>
    <col min="14081" max="14081" width="25" style="28" customWidth="1"/>
    <col min="14082" max="14082" width="14.140625" style="28" customWidth="1"/>
    <col min="14083" max="14083" width="14.5703125" style="28" customWidth="1"/>
    <col min="14084" max="14084" width="14.28515625" style="28" customWidth="1"/>
    <col min="14085" max="14085" width="11.42578125" style="28"/>
    <col min="14086" max="14086" width="14.85546875" style="28" customWidth="1"/>
    <col min="14087" max="14087" width="14.140625" style="28" customWidth="1"/>
    <col min="14088" max="14088" width="16.42578125" style="28" customWidth="1"/>
    <col min="14089" max="14336" width="11.42578125" style="28"/>
    <col min="14337" max="14337" width="25" style="28" customWidth="1"/>
    <col min="14338" max="14338" width="14.140625" style="28" customWidth="1"/>
    <col min="14339" max="14339" width="14.5703125" style="28" customWidth="1"/>
    <col min="14340" max="14340" width="14.28515625" style="28" customWidth="1"/>
    <col min="14341" max="14341" width="11.42578125" style="28"/>
    <col min="14342" max="14342" width="14.85546875" style="28" customWidth="1"/>
    <col min="14343" max="14343" width="14.140625" style="28" customWidth="1"/>
    <col min="14344" max="14344" width="16.42578125" style="28" customWidth="1"/>
    <col min="14345" max="14592" width="11.42578125" style="28"/>
    <col min="14593" max="14593" width="25" style="28" customWidth="1"/>
    <col min="14594" max="14594" width="14.140625" style="28" customWidth="1"/>
    <col min="14595" max="14595" width="14.5703125" style="28" customWidth="1"/>
    <col min="14596" max="14596" width="14.28515625" style="28" customWidth="1"/>
    <col min="14597" max="14597" width="11.42578125" style="28"/>
    <col min="14598" max="14598" width="14.85546875" style="28" customWidth="1"/>
    <col min="14599" max="14599" width="14.140625" style="28" customWidth="1"/>
    <col min="14600" max="14600" width="16.42578125" style="28" customWidth="1"/>
    <col min="14601" max="14848" width="11.42578125" style="28"/>
    <col min="14849" max="14849" width="25" style="28" customWidth="1"/>
    <col min="14850" max="14850" width="14.140625" style="28" customWidth="1"/>
    <col min="14851" max="14851" width="14.5703125" style="28" customWidth="1"/>
    <col min="14852" max="14852" width="14.28515625" style="28" customWidth="1"/>
    <col min="14853" max="14853" width="11.42578125" style="28"/>
    <col min="14854" max="14854" width="14.85546875" style="28" customWidth="1"/>
    <col min="14855" max="14855" width="14.140625" style="28" customWidth="1"/>
    <col min="14856" max="14856" width="16.42578125" style="28" customWidth="1"/>
    <col min="14857" max="15104" width="11.42578125" style="28"/>
    <col min="15105" max="15105" width="25" style="28" customWidth="1"/>
    <col min="15106" max="15106" width="14.140625" style="28" customWidth="1"/>
    <col min="15107" max="15107" width="14.5703125" style="28" customWidth="1"/>
    <col min="15108" max="15108" width="14.28515625" style="28" customWidth="1"/>
    <col min="15109" max="15109" width="11.42578125" style="28"/>
    <col min="15110" max="15110" width="14.85546875" style="28" customWidth="1"/>
    <col min="15111" max="15111" width="14.140625" style="28" customWidth="1"/>
    <col min="15112" max="15112" width="16.42578125" style="28" customWidth="1"/>
    <col min="15113" max="15360" width="11.42578125" style="28"/>
    <col min="15361" max="15361" width="25" style="28" customWidth="1"/>
    <col min="15362" max="15362" width="14.140625" style="28" customWidth="1"/>
    <col min="15363" max="15363" width="14.5703125" style="28" customWidth="1"/>
    <col min="15364" max="15364" width="14.28515625" style="28" customWidth="1"/>
    <col min="15365" max="15365" width="11.42578125" style="28"/>
    <col min="15366" max="15366" width="14.85546875" style="28" customWidth="1"/>
    <col min="15367" max="15367" width="14.140625" style="28" customWidth="1"/>
    <col min="15368" max="15368" width="16.42578125" style="28" customWidth="1"/>
    <col min="15369" max="15616" width="11.42578125" style="28"/>
    <col min="15617" max="15617" width="25" style="28" customWidth="1"/>
    <col min="15618" max="15618" width="14.140625" style="28" customWidth="1"/>
    <col min="15619" max="15619" width="14.5703125" style="28" customWidth="1"/>
    <col min="15620" max="15620" width="14.28515625" style="28" customWidth="1"/>
    <col min="15621" max="15621" width="11.42578125" style="28"/>
    <col min="15622" max="15622" width="14.85546875" style="28" customWidth="1"/>
    <col min="15623" max="15623" width="14.140625" style="28" customWidth="1"/>
    <col min="15624" max="15624" width="16.42578125" style="28" customWidth="1"/>
    <col min="15625" max="15872" width="11.42578125" style="28"/>
    <col min="15873" max="15873" width="25" style="28" customWidth="1"/>
    <col min="15874" max="15874" width="14.140625" style="28" customWidth="1"/>
    <col min="15875" max="15875" width="14.5703125" style="28" customWidth="1"/>
    <col min="15876" max="15876" width="14.28515625" style="28" customWidth="1"/>
    <col min="15877" max="15877" width="11.42578125" style="28"/>
    <col min="15878" max="15878" width="14.85546875" style="28" customWidth="1"/>
    <col min="15879" max="15879" width="14.140625" style="28" customWidth="1"/>
    <col min="15880" max="15880" width="16.42578125" style="28" customWidth="1"/>
    <col min="15881" max="16128" width="11.42578125" style="28"/>
    <col min="16129" max="16129" width="25" style="28" customWidth="1"/>
    <col min="16130" max="16130" width="14.140625" style="28" customWidth="1"/>
    <col min="16131" max="16131" width="14.5703125" style="28" customWidth="1"/>
    <col min="16132" max="16132" width="14.28515625" style="28" customWidth="1"/>
    <col min="16133" max="16133" width="11.42578125" style="28"/>
    <col min="16134" max="16134" width="14.85546875" style="28" customWidth="1"/>
    <col min="16135" max="16135" width="14.140625" style="28" customWidth="1"/>
    <col min="16136" max="16136" width="16.42578125" style="28" customWidth="1"/>
    <col min="16137" max="16384" width="11.42578125" style="28"/>
  </cols>
  <sheetData>
    <row r="1" spans="1:12" ht="13.5" x14ac:dyDescent="0.25">
      <c r="A1" s="27" t="s">
        <v>0</v>
      </c>
      <c r="H1" s="29"/>
    </row>
    <row r="2" spans="1:12" ht="13.5" x14ac:dyDescent="0.25">
      <c r="A2" s="27" t="s">
        <v>1</v>
      </c>
    </row>
    <row r="6" spans="1:12" x14ac:dyDescent="0.25">
      <c r="A6" s="31" t="s">
        <v>58</v>
      </c>
      <c r="B6" s="31"/>
      <c r="C6" s="31"/>
      <c r="D6" s="31"/>
      <c r="E6" s="31"/>
      <c r="F6" s="31"/>
      <c r="G6" s="31"/>
      <c r="H6" s="31"/>
      <c r="I6" s="32"/>
      <c r="J6" s="31"/>
      <c r="K6" s="31"/>
      <c r="L6" s="31"/>
    </row>
    <row r="7" spans="1:12" ht="15.75" x14ac:dyDescent="0.25">
      <c r="A7" s="84" t="s">
        <v>59</v>
      </c>
      <c r="B7" s="84"/>
      <c r="C7" s="84"/>
      <c r="D7" s="84"/>
      <c r="E7" s="84"/>
      <c r="F7" s="84"/>
      <c r="G7" s="84"/>
      <c r="H7" s="84"/>
      <c r="I7" s="33"/>
    </row>
    <row r="8" spans="1:12" ht="13.5" thickBot="1" x14ac:dyDescent="0.3">
      <c r="C8" s="34"/>
      <c r="D8" s="34"/>
    </row>
    <row r="9" spans="1:12" ht="86.25" thickBot="1" x14ac:dyDescent="0.3">
      <c r="A9" s="35" t="s">
        <v>60</v>
      </c>
      <c r="B9" s="36" t="s">
        <v>61</v>
      </c>
      <c r="C9" s="37" t="s">
        <v>62</v>
      </c>
      <c r="D9" s="38" t="s">
        <v>63</v>
      </c>
      <c r="E9" s="38" t="s">
        <v>64</v>
      </c>
      <c r="F9" s="38" t="s">
        <v>65</v>
      </c>
      <c r="G9" s="38" t="s">
        <v>66</v>
      </c>
      <c r="H9" s="39" t="s">
        <v>67</v>
      </c>
      <c r="I9" s="28"/>
    </row>
    <row r="10" spans="1:12" ht="15" x14ac:dyDescent="0.25">
      <c r="A10" s="40" t="s">
        <v>16</v>
      </c>
      <c r="B10" s="41">
        <v>366690710</v>
      </c>
      <c r="C10" s="41">
        <v>15656100.000000004</v>
      </c>
      <c r="D10" s="42">
        <v>6983852</v>
      </c>
      <c r="E10" s="43">
        <f>C10/12</f>
        <v>1304675.0000000002</v>
      </c>
      <c r="F10" s="43">
        <f>D10/12</f>
        <v>581987.66666666663</v>
      </c>
      <c r="G10" s="44">
        <f>D10/C10</f>
        <v>0.44607865304897121</v>
      </c>
      <c r="H10" s="45">
        <f>D10/B10</f>
        <v>1.9045620217648818E-2</v>
      </c>
      <c r="I10" s="28"/>
    </row>
    <row r="11" spans="1:12" ht="15" x14ac:dyDescent="0.25">
      <c r="A11" s="40" t="s">
        <v>68</v>
      </c>
      <c r="B11" s="46">
        <v>0</v>
      </c>
      <c r="C11" s="46">
        <v>0</v>
      </c>
      <c r="D11" s="47">
        <v>0</v>
      </c>
      <c r="E11" s="43">
        <f t="shared" ref="E11:F29" si="0">C11/12</f>
        <v>0</v>
      </c>
      <c r="F11" s="43">
        <f t="shared" si="0"/>
        <v>0</v>
      </c>
      <c r="G11" s="44" t="e">
        <f>D11/C11</f>
        <v>#DIV/0!</v>
      </c>
      <c r="H11" s="45" t="e">
        <f>D11/B11</f>
        <v>#DIV/0!</v>
      </c>
      <c r="I11" s="28"/>
    </row>
    <row r="12" spans="1:12" ht="15" x14ac:dyDescent="0.25">
      <c r="A12" s="48" t="s">
        <v>20</v>
      </c>
      <c r="B12" s="46">
        <v>7868394.0000000102</v>
      </c>
      <c r="C12" s="46">
        <v>7868394.0000000102</v>
      </c>
      <c r="D12" s="47">
        <v>2352406</v>
      </c>
      <c r="E12" s="43">
        <f t="shared" si="0"/>
        <v>655699.50000000081</v>
      </c>
      <c r="F12" s="43">
        <f t="shared" si="0"/>
        <v>196033.83333333334</v>
      </c>
      <c r="G12" s="49">
        <f>D12/C12</f>
        <v>0.29896901451554114</v>
      </c>
      <c r="H12" s="50">
        <f>D12/B12</f>
        <v>0.29896901451554114</v>
      </c>
      <c r="I12" s="28"/>
    </row>
    <row r="13" spans="1:12" ht="15" x14ac:dyDescent="0.25">
      <c r="A13" s="48" t="s">
        <v>22</v>
      </c>
      <c r="B13" s="46">
        <v>10848450.000000101</v>
      </c>
      <c r="C13" s="46">
        <v>517782.0000001</v>
      </c>
      <c r="D13" s="47">
        <v>168665</v>
      </c>
      <c r="E13" s="43">
        <f t="shared" si="0"/>
        <v>43148.500000008331</v>
      </c>
      <c r="F13" s="43">
        <f t="shared" si="0"/>
        <v>14055.416666666666</v>
      </c>
      <c r="G13" s="49">
        <f t="shared" ref="G13:G32" si="1">D13/C13</f>
        <v>0.3257451977858779</v>
      </c>
      <c r="H13" s="50">
        <f t="shared" ref="H13:H32" si="2">D13/B13</f>
        <v>1.5547382344943142E-2</v>
      </c>
      <c r="I13" s="28"/>
    </row>
    <row r="14" spans="1:12" ht="15" x14ac:dyDescent="0.25">
      <c r="A14" s="48" t="s">
        <v>24</v>
      </c>
      <c r="B14" s="46">
        <v>4748082.3000000101</v>
      </c>
      <c r="C14" s="46">
        <v>4748082.3000000101</v>
      </c>
      <c r="D14" s="47">
        <v>1345975</v>
      </c>
      <c r="E14" s="43">
        <f t="shared" si="0"/>
        <v>395673.52500000084</v>
      </c>
      <c r="F14" s="43">
        <f t="shared" si="0"/>
        <v>112164.58333333333</v>
      </c>
      <c r="G14" s="49">
        <f t="shared" si="1"/>
        <v>0.28347760526391824</v>
      </c>
      <c r="H14" s="50">
        <f t="shared" si="2"/>
        <v>0.28347760526391824</v>
      </c>
      <c r="I14" s="28"/>
    </row>
    <row r="15" spans="1:12" ht="15" x14ac:dyDescent="0.25">
      <c r="A15" s="48" t="s">
        <v>26</v>
      </c>
      <c r="B15" s="46">
        <v>9610326.7999999989</v>
      </c>
      <c r="C15" s="46">
        <v>9610326.7999999989</v>
      </c>
      <c r="D15" s="47">
        <v>0</v>
      </c>
      <c r="E15" s="43">
        <f t="shared" si="0"/>
        <v>800860.56666666653</v>
      </c>
      <c r="F15" s="43">
        <f t="shared" si="0"/>
        <v>0</v>
      </c>
      <c r="G15" s="49">
        <f t="shared" si="1"/>
        <v>0</v>
      </c>
      <c r="H15" s="50">
        <f t="shared" si="2"/>
        <v>0</v>
      </c>
      <c r="I15" s="28"/>
    </row>
    <row r="16" spans="1:12" ht="15" x14ac:dyDescent="0.25">
      <c r="A16" s="48" t="s">
        <v>28</v>
      </c>
      <c r="B16" s="41">
        <v>60142511.000107534</v>
      </c>
      <c r="C16" s="41">
        <v>1193881.8111237097</v>
      </c>
      <c r="D16" s="42">
        <v>335708.99994714197</v>
      </c>
      <c r="E16" s="43">
        <f t="shared" si="0"/>
        <v>99490.15092697581</v>
      </c>
      <c r="F16" s="43">
        <f t="shared" si="0"/>
        <v>27975.749995595164</v>
      </c>
      <c r="G16" s="49">
        <f t="shared" si="1"/>
        <v>0.28119115042984427</v>
      </c>
      <c r="H16" s="50">
        <f t="shared" si="2"/>
        <v>5.5818919823041931E-3</v>
      </c>
      <c r="I16" s="28"/>
    </row>
    <row r="17" spans="1:9" ht="15" x14ac:dyDescent="0.25">
      <c r="A17" s="48" t="s">
        <v>30</v>
      </c>
      <c r="B17" s="46">
        <v>8670434</v>
      </c>
      <c r="C17" s="46">
        <v>8670434</v>
      </c>
      <c r="D17" s="47">
        <v>2549219</v>
      </c>
      <c r="E17" s="43">
        <f t="shared" si="0"/>
        <v>722536.16666666663</v>
      </c>
      <c r="F17" s="43">
        <f t="shared" si="0"/>
        <v>212434.91666666666</v>
      </c>
      <c r="G17" s="49">
        <f t="shared" si="1"/>
        <v>0.29401284872245148</v>
      </c>
      <c r="H17" s="50">
        <f t="shared" si="2"/>
        <v>0.29401284872245148</v>
      </c>
      <c r="I17" s="28"/>
    </row>
    <row r="18" spans="1:9" ht="15" x14ac:dyDescent="0.25">
      <c r="A18" s="48" t="s">
        <v>32</v>
      </c>
      <c r="B18" s="46">
        <v>6425361.852</v>
      </c>
      <c r="C18" s="46">
        <v>6425361.852</v>
      </c>
      <c r="D18" s="47">
        <v>1903252</v>
      </c>
      <c r="E18" s="43">
        <f t="shared" si="0"/>
        <v>535446.821</v>
      </c>
      <c r="F18" s="43">
        <f t="shared" si="0"/>
        <v>158604.33333333334</v>
      </c>
      <c r="G18" s="49">
        <f t="shared" si="1"/>
        <v>0.29620930989397609</v>
      </c>
      <c r="H18" s="50">
        <f t="shared" si="2"/>
        <v>0.29620930989397609</v>
      </c>
      <c r="I18" s="28"/>
    </row>
    <row r="19" spans="1:9" ht="15" x14ac:dyDescent="0.25">
      <c r="A19" s="48" t="s">
        <v>34</v>
      </c>
      <c r="B19" s="46">
        <v>11098420</v>
      </c>
      <c r="C19" s="46">
        <v>11098420</v>
      </c>
      <c r="D19" s="47">
        <v>0</v>
      </c>
      <c r="E19" s="43">
        <f t="shared" si="0"/>
        <v>924868.33333333337</v>
      </c>
      <c r="F19" s="43">
        <f t="shared" si="0"/>
        <v>0</v>
      </c>
      <c r="G19" s="49">
        <f t="shared" si="1"/>
        <v>0</v>
      </c>
      <c r="H19" s="50">
        <f t="shared" si="2"/>
        <v>0</v>
      </c>
      <c r="I19" s="28"/>
    </row>
    <row r="20" spans="1:9" ht="15" x14ac:dyDescent="0.25">
      <c r="A20" s="48" t="s">
        <v>36</v>
      </c>
      <c r="B20" s="46">
        <v>26750251.000000007</v>
      </c>
      <c r="C20" s="46">
        <v>26750251.000000007</v>
      </c>
      <c r="D20" s="47">
        <v>6972170</v>
      </c>
      <c r="E20" s="43">
        <f t="shared" si="0"/>
        <v>2229187.583333334</v>
      </c>
      <c r="F20" s="43">
        <f t="shared" si="0"/>
        <v>581014.16666666663</v>
      </c>
      <c r="G20" s="49">
        <f t="shared" si="1"/>
        <v>0.26063942353288566</v>
      </c>
      <c r="H20" s="50">
        <f t="shared" si="2"/>
        <v>0.26063942353288566</v>
      </c>
      <c r="I20" s="28"/>
    </row>
    <row r="21" spans="1:9" ht="15" x14ac:dyDescent="0.25">
      <c r="A21" s="48" t="s">
        <v>38</v>
      </c>
      <c r="B21" s="46">
        <v>26750251.000000007</v>
      </c>
      <c r="C21" s="46">
        <v>13232489</v>
      </c>
      <c r="D21" s="47">
        <v>0</v>
      </c>
      <c r="E21" s="43">
        <f t="shared" si="0"/>
        <v>1102707.4166666667</v>
      </c>
      <c r="F21" s="43">
        <f t="shared" si="0"/>
        <v>0</v>
      </c>
      <c r="G21" s="49">
        <f t="shared" si="1"/>
        <v>0</v>
      </c>
      <c r="H21" s="50">
        <f t="shared" si="2"/>
        <v>0</v>
      </c>
      <c r="I21" s="28"/>
    </row>
    <row r="22" spans="1:9" ht="15" x14ac:dyDescent="0.25">
      <c r="A22" s="48" t="s">
        <v>40</v>
      </c>
      <c r="B22" s="46">
        <v>7194582.0000000102</v>
      </c>
      <c r="C22" s="46">
        <v>7194582.0000000102</v>
      </c>
      <c r="D22" s="47">
        <v>2024257</v>
      </c>
      <c r="E22" s="43">
        <f t="shared" si="0"/>
        <v>599548.50000000081</v>
      </c>
      <c r="F22" s="43">
        <f t="shared" si="0"/>
        <v>168688.08333333334</v>
      </c>
      <c r="G22" s="49">
        <f t="shared" si="1"/>
        <v>0.28135852784776061</v>
      </c>
      <c r="H22" s="50">
        <f t="shared" si="2"/>
        <v>0.28135852784776061</v>
      </c>
      <c r="I22" s="28"/>
    </row>
    <row r="23" spans="1:9" ht="15" x14ac:dyDescent="0.25">
      <c r="A23" s="48" t="s">
        <v>42</v>
      </c>
      <c r="B23" s="46">
        <v>6369031.7300000004</v>
      </c>
      <c r="C23" s="46">
        <v>6369031.7300000004</v>
      </c>
      <c r="D23" s="47">
        <v>1862736</v>
      </c>
      <c r="E23" s="43">
        <f t="shared" si="0"/>
        <v>530752.64416666667</v>
      </c>
      <c r="F23" s="43">
        <f t="shared" si="0"/>
        <v>155228</v>
      </c>
      <c r="G23" s="49">
        <f t="shared" si="1"/>
        <v>0.29246769037528408</v>
      </c>
      <c r="H23" s="50">
        <f t="shared" si="2"/>
        <v>0.29246769037528408</v>
      </c>
      <c r="I23" s="28"/>
    </row>
    <row r="24" spans="1:9" ht="15" x14ac:dyDescent="0.25">
      <c r="A24" s="48" t="s">
        <v>44</v>
      </c>
      <c r="B24" s="41">
        <v>76432748.196835339</v>
      </c>
      <c r="C24" s="41">
        <v>20589729.003359124</v>
      </c>
      <c r="D24" s="42">
        <v>5575562</v>
      </c>
      <c r="E24" s="43">
        <f t="shared" si="0"/>
        <v>1715810.7502799269</v>
      </c>
      <c r="F24" s="43">
        <f t="shared" si="0"/>
        <v>464630.16666666669</v>
      </c>
      <c r="G24" s="49">
        <f t="shared" si="1"/>
        <v>0.27079336493891548</v>
      </c>
      <c r="H24" s="50">
        <f t="shared" si="2"/>
        <v>7.2947291985908908E-2</v>
      </c>
      <c r="I24" s="28"/>
    </row>
    <row r="25" spans="1:9" ht="15" x14ac:dyDescent="0.25">
      <c r="A25" s="48" t="s">
        <v>45</v>
      </c>
      <c r="B25" s="46">
        <v>4988988</v>
      </c>
      <c r="C25" s="46">
        <v>4988988</v>
      </c>
      <c r="D25" s="47">
        <v>1432616</v>
      </c>
      <c r="E25" s="43">
        <f t="shared" si="0"/>
        <v>415749</v>
      </c>
      <c r="F25" s="43">
        <f t="shared" si="0"/>
        <v>119384.66666666667</v>
      </c>
      <c r="G25" s="49">
        <f t="shared" si="1"/>
        <v>0.28715563156295426</v>
      </c>
      <c r="H25" s="50">
        <f t="shared" si="2"/>
        <v>0.28715563156295426</v>
      </c>
      <c r="I25" s="28"/>
    </row>
    <row r="26" spans="1:9" ht="15" x14ac:dyDescent="0.25">
      <c r="A26" s="48" t="s">
        <v>46</v>
      </c>
      <c r="B26" s="41">
        <v>99109531</v>
      </c>
      <c r="C26" s="41">
        <v>2730391</v>
      </c>
      <c r="D26" s="42">
        <v>798136</v>
      </c>
      <c r="E26" s="43">
        <f t="shared" si="0"/>
        <v>227532.58333333334</v>
      </c>
      <c r="F26" s="43">
        <f t="shared" si="0"/>
        <v>66511.333333333328</v>
      </c>
      <c r="G26" s="49">
        <f t="shared" si="1"/>
        <v>0.29231564270465293</v>
      </c>
      <c r="H26" s="50">
        <f t="shared" si="2"/>
        <v>8.0530700927239785E-3</v>
      </c>
      <c r="I26" s="28"/>
    </row>
    <row r="27" spans="1:9" ht="15" x14ac:dyDescent="0.25">
      <c r="A27" s="48" t="s">
        <v>47</v>
      </c>
      <c r="B27" s="46">
        <v>4964248</v>
      </c>
      <c r="C27" s="46">
        <v>4964248</v>
      </c>
      <c r="D27" s="47">
        <v>1499774</v>
      </c>
      <c r="E27" s="43">
        <f t="shared" si="0"/>
        <v>413687.33333333331</v>
      </c>
      <c r="F27" s="43">
        <f t="shared" si="0"/>
        <v>124981.16666666667</v>
      </c>
      <c r="G27" s="49">
        <f t="shared" si="1"/>
        <v>0.30211504340637291</v>
      </c>
      <c r="H27" s="50">
        <f t="shared" si="2"/>
        <v>0.30211504340637291</v>
      </c>
      <c r="I27" s="28"/>
    </row>
    <row r="28" spans="1:9" ht="15" x14ac:dyDescent="0.25">
      <c r="A28" s="48" t="s">
        <v>49</v>
      </c>
      <c r="B28" s="46">
        <v>4725220</v>
      </c>
      <c r="C28" s="46">
        <v>4725220</v>
      </c>
      <c r="D28" s="47">
        <v>1472429</v>
      </c>
      <c r="E28" s="43">
        <f t="shared" si="0"/>
        <v>393768.33333333331</v>
      </c>
      <c r="F28" s="43">
        <f t="shared" si="0"/>
        <v>122702.41666666667</v>
      </c>
      <c r="G28" s="49">
        <f t="shared" si="1"/>
        <v>0.31161067632829792</v>
      </c>
      <c r="H28" s="50">
        <f t="shared" si="2"/>
        <v>0.31161067632829792</v>
      </c>
      <c r="I28" s="28"/>
    </row>
    <row r="29" spans="1:9" ht="15.75" thickBot="1" x14ac:dyDescent="0.3">
      <c r="A29" s="51" t="s">
        <v>51</v>
      </c>
      <c r="B29" s="41">
        <v>38226093</v>
      </c>
      <c r="C29" s="41">
        <v>1331308</v>
      </c>
      <c r="D29" s="42">
        <v>381180</v>
      </c>
      <c r="E29" s="43">
        <f t="shared" si="0"/>
        <v>110942.33333333333</v>
      </c>
      <c r="F29" s="43">
        <f t="shared" si="0"/>
        <v>31765</v>
      </c>
      <c r="G29" s="52">
        <f t="shared" si="1"/>
        <v>0.28631991995841682</v>
      </c>
      <c r="H29" s="50">
        <f t="shared" si="2"/>
        <v>9.9717227183013443E-3</v>
      </c>
      <c r="I29" s="28"/>
    </row>
    <row r="30" spans="1:9" ht="16.5" customHeight="1" x14ac:dyDescent="0.25">
      <c r="A30" s="53" t="s">
        <v>52</v>
      </c>
      <c r="B30" s="54">
        <f>SUM(B10:B29)</f>
        <v>781613633.87894297</v>
      </c>
      <c r="C30" s="54">
        <f>SUM(C10:C29)</f>
        <v>158665020.49648297</v>
      </c>
      <c r="D30" s="54">
        <f>SUM(D10:D29)</f>
        <v>37657937.999947146</v>
      </c>
      <c r="E30" s="54">
        <f>SUM(E10:E29)</f>
        <v>13222085.041373583</v>
      </c>
      <c r="F30" s="54">
        <f>SUM(F10:F29)</f>
        <v>3138161.4999955944</v>
      </c>
      <c r="G30" s="55">
        <f t="shared" si="1"/>
        <v>0.23734240781056015</v>
      </c>
      <c r="H30" s="56">
        <f t="shared" si="2"/>
        <v>4.8179735316361744E-2</v>
      </c>
      <c r="I30" s="28"/>
    </row>
    <row r="31" spans="1:9" ht="21" customHeight="1" thickBot="1" x14ac:dyDescent="0.3">
      <c r="A31" s="51" t="s">
        <v>53</v>
      </c>
      <c r="B31" s="57">
        <f>B32-B30</f>
        <v>199080908.60002172</v>
      </c>
      <c r="C31" s="57">
        <f>C32-C30</f>
        <v>82255376.657733738</v>
      </c>
      <c r="D31" s="57">
        <f>D32-D30</f>
        <v>24243524</v>
      </c>
      <c r="E31" s="57">
        <f>E32-E30</f>
        <v>6854614.7214778084</v>
      </c>
      <c r="F31" s="57">
        <f>F32-F30</f>
        <v>2020293.6666666674</v>
      </c>
      <c r="G31" s="58">
        <f t="shared" si="1"/>
        <v>0.29473482445868293</v>
      </c>
      <c r="H31" s="59">
        <f t="shared" si="2"/>
        <v>0.12177724207954189</v>
      </c>
      <c r="I31" s="28"/>
    </row>
    <row r="32" spans="1:9" ht="29.25" thickBot="1" x14ac:dyDescent="0.3">
      <c r="A32" s="60" t="s">
        <v>54</v>
      </c>
      <c r="B32" s="54">
        <v>980694542.47896469</v>
      </c>
      <c r="C32" s="54">
        <v>240920397.15421671</v>
      </c>
      <c r="D32" s="54">
        <v>61901461.999947146</v>
      </c>
      <c r="E32" s="54">
        <f t="shared" ref="E32:F32" si="3">C32/12</f>
        <v>20076699.762851391</v>
      </c>
      <c r="F32" s="54">
        <f t="shared" si="3"/>
        <v>5158455.1666622618</v>
      </c>
      <c r="G32" s="55">
        <f t="shared" si="1"/>
        <v>0.25693740642608648</v>
      </c>
      <c r="H32" s="56">
        <f t="shared" si="2"/>
        <v>6.3120022921178742E-2</v>
      </c>
      <c r="I32" s="28"/>
    </row>
    <row r="33" spans="1:9" ht="42.75" x14ac:dyDescent="0.25">
      <c r="A33" s="61" t="s">
        <v>69</v>
      </c>
      <c r="B33" s="62">
        <f>B30/B32</f>
        <v>0.79700008516740384</v>
      </c>
      <c r="C33" s="62">
        <f>C30/C32</f>
        <v>0.65857861090490877</v>
      </c>
      <c r="D33" s="62">
        <f>D30/D32</f>
        <v>0.60835296587953447</v>
      </c>
      <c r="E33" s="62">
        <f>E30/E32</f>
        <v>0.65857861090490888</v>
      </c>
      <c r="F33" s="62">
        <f>F30/F32</f>
        <v>0.60835296587953425</v>
      </c>
      <c r="G33" s="63"/>
      <c r="H33" s="64"/>
      <c r="I33" s="28"/>
    </row>
    <row r="34" spans="1:9" ht="15.75" thickBot="1" x14ac:dyDescent="0.3">
      <c r="A34" s="65" t="s">
        <v>56</v>
      </c>
      <c r="B34" s="66"/>
      <c r="C34" s="66"/>
      <c r="D34" s="66"/>
      <c r="E34" s="66"/>
      <c r="F34" s="66"/>
      <c r="G34" s="52"/>
      <c r="H34" s="67"/>
      <c r="I34" s="28"/>
    </row>
    <row r="35" spans="1:9" x14ac:dyDescent="0.25">
      <c r="B35" s="68"/>
      <c r="C35" s="69"/>
      <c r="D35" s="69"/>
      <c r="E35" s="69"/>
      <c r="F35" s="69"/>
      <c r="G35" s="69"/>
      <c r="H35" s="70"/>
      <c r="I35" s="71"/>
    </row>
    <row r="36" spans="1:9" x14ac:dyDescent="0.25">
      <c r="B36" s="68"/>
      <c r="C36" s="69"/>
      <c r="D36" s="69"/>
      <c r="E36" s="69"/>
      <c r="F36" s="69"/>
      <c r="G36" s="69"/>
      <c r="H36" s="70"/>
      <c r="I36" s="71"/>
    </row>
    <row r="37" spans="1:9" ht="15" x14ac:dyDescent="0.25">
      <c r="A37" s="72" t="s">
        <v>70</v>
      </c>
      <c r="B37" s="73" t="s">
        <v>71</v>
      </c>
      <c r="C37" s="69"/>
      <c r="D37" s="69"/>
      <c r="E37" s="69"/>
      <c r="F37" s="69"/>
      <c r="G37" s="69"/>
      <c r="H37" s="70"/>
      <c r="I37" s="71"/>
    </row>
    <row r="38" spans="1:9" ht="15" x14ac:dyDescent="0.25">
      <c r="A38"/>
      <c r="B38" s="73" t="s">
        <v>72</v>
      </c>
    </row>
    <row r="39" spans="1:9" ht="15" x14ac:dyDescent="0.25">
      <c r="A39"/>
      <c r="B39" s="73" t="s">
        <v>73</v>
      </c>
    </row>
    <row r="40" spans="1:9" x14ac:dyDescent="0.25">
      <c r="B40" s="74"/>
    </row>
  </sheetData>
  <mergeCells count="1">
    <mergeCell ref="A7:H7"/>
  </mergeCells>
  <conditionalFormatting sqref="G9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9:B9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9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:F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Nov-2020</vt:lpstr>
      <vt:lpstr>Dec-2020</vt:lpstr>
      <vt:lpstr>Synthese Janv- Dec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DPS-DSBD</dc:creator>
  <cp:lastModifiedBy>Mino RAJAONSON</cp:lastModifiedBy>
  <dcterms:created xsi:type="dcterms:W3CDTF">2021-01-27T10:15:45Z</dcterms:created>
  <dcterms:modified xsi:type="dcterms:W3CDTF">2021-01-27T11:10:10Z</dcterms:modified>
</cp:coreProperties>
</file>