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2"/>
  </bookViews>
  <sheets>
    <sheet name="Avril-2021" sheetId="1" r:id="rId1"/>
    <sheet name="Mai-2021" sheetId="2" r:id="rId2"/>
    <sheet name="Synthese Janv- Mai 2021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1" i="3" l="1"/>
  <c r="C11" i="3"/>
  <c r="E11" i="3" s="1"/>
  <c r="B11" i="3"/>
  <c r="D10" i="3"/>
  <c r="F10" i="3" s="1"/>
  <c r="C10" i="3"/>
  <c r="B10" i="3"/>
  <c r="J33" i="2"/>
  <c r="I29" i="2"/>
  <c r="I27" i="2"/>
  <c r="I25" i="2"/>
  <c r="I23" i="2"/>
  <c r="I21" i="2"/>
  <c r="I19" i="2"/>
  <c r="I17" i="2"/>
  <c r="I15" i="2"/>
  <c r="H31" i="2"/>
  <c r="G31" i="2"/>
  <c r="I13" i="2"/>
  <c r="J12" i="2"/>
  <c r="I12" i="2"/>
  <c r="J11" i="2"/>
  <c r="I11" i="2"/>
  <c r="B32" i="3"/>
  <c r="C32" i="3"/>
  <c r="D32" i="3"/>
  <c r="I30" i="1"/>
  <c r="B29" i="3"/>
  <c r="C29" i="3"/>
  <c r="E29" i="3" s="1"/>
  <c r="D29" i="3"/>
  <c r="B28" i="3"/>
  <c r="C28" i="3"/>
  <c r="E28" i="3" s="1"/>
  <c r="D28" i="3"/>
  <c r="I28" i="1"/>
  <c r="B27" i="3"/>
  <c r="C27" i="3"/>
  <c r="E27" i="3" s="1"/>
  <c r="D27" i="3"/>
  <c r="B26" i="3"/>
  <c r="C26" i="3"/>
  <c r="E26" i="3" s="1"/>
  <c r="D26" i="3"/>
  <c r="I26" i="1"/>
  <c r="B25" i="3"/>
  <c r="C25" i="3"/>
  <c r="E25" i="3" s="1"/>
  <c r="D25" i="3"/>
  <c r="B24" i="3"/>
  <c r="C24" i="3"/>
  <c r="E24" i="3" s="1"/>
  <c r="D24" i="3"/>
  <c r="I24" i="1"/>
  <c r="B23" i="3"/>
  <c r="C23" i="3"/>
  <c r="E23" i="3" s="1"/>
  <c r="D23" i="3"/>
  <c r="B22" i="3"/>
  <c r="C22" i="3"/>
  <c r="E22" i="3" s="1"/>
  <c r="D22" i="3"/>
  <c r="I22" i="1"/>
  <c r="B21" i="3"/>
  <c r="C21" i="3"/>
  <c r="E21" i="3" s="1"/>
  <c r="D21" i="3"/>
  <c r="B20" i="3"/>
  <c r="C20" i="3"/>
  <c r="E20" i="3" s="1"/>
  <c r="D20" i="3"/>
  <c r="I20" i="1"/>
  <c r="B19" i="3"/>
  <c r="C19" i="3"/>
  <c r="E19" i="3" s="1"/>
  <c r="D19" i="3"/>
  <c r="B18" i="3"/>
  <c r="C18" i="3"/>
  <c r="E18" i="3" s="1"/>
  <c r="D18" i="3"/>
  <c r="I18" i="1"/>
  <c r="B17" i="3"/>
  <c r="C17" i="3"/>
  <c r="E17" i="3" s="1"/>
  <c r="D17" i="3"/>
  <c r="B16" i="3"/>
  <c r="C16" i="3"/>
  <c r="E16" i="3" s="1"/>
  <c r="D16" i="3"/>
  <c r="I16" i="1"/>
  <c r="B15" i="3"/>
  <c r="C15" i="3"/>
  <c r="E15" i="3" s="1"/>
  <c r="D15" i="3"/>
  <c r="B14" i="3"/>
  <c r="C14" i="3"/>
  <c r="E14" i="3" s="1"/>
  <c r="D14" i="3"/>
  <c r="I14" i="1"/>
  <c r="B13" i="3"/>
  <c r="C13" i="3"/>
  <c r="E13" i="3" s="1"/>
  <c r="D13" i="3"/>
  <c r="B12" i="3"/>
  <c r="C12" i="3"/>
  <c r="E12" i="3" s="1"/>
  <c r="D12" i="3"/>
  <c r="J12" i="1"/>
  <c r="I12" i="1"/>
  <c r="J11" i="1"/>
  <c r="I11" i="1"/>
  <c r="H11" i="3" l="1"/>
  <c r="B30" i="3"/>
  <c r="B33" i="3" s="1"/>
  <c r="F11" i="3"/>
  <c r="G31" i="1"/>
  <c r="H32" i="3"/>
  <c r="G32" i="3"/>
  <c r="F32" i="3"/>
  <c r="G32" i="2"/>
  <c r="G34" i="2"/>
  <c r="F13" i="3"/>
  <c r="H13" i="3"/>
  <c r="G13" i="3"/>
  <c r="J14" i="1"/>
  <c r="H15" i="3"/>
  <c r="G15" i="3"/>
  <c r="F15" i="3"/>
  <c r="J16" i="1"/>
  <c r="F17" i="3"/>
  <c r="H17" i="3"/>
  <c r="G17" i="3"/>
  <c r="J18" i="1"/>
  <c r="H19" i="3"/>
  <c r="G19" i="3"/>
  <c r="F19" i="3"/>
  <c r="J20" i="1"/>
  <c r="F21" i="3"/>
  <c r="H21" i="3"/>
  <c r="G21" i="3"/>
  <c r="J22" i="1"/>
  <c r="H23" i="3"/>
  <c r="G23" i="3"/>
  <c r="F23" i="3"/>
  <c r="J24" i="1"/>
  <c r="F25" i="3"/>
  <c r="H25" i="3"/>
  <c r="G25" i="3"/>
  <c r="J26" i="1"/>
  <c r="H27" i="3"/>
  <c r="G27" i="3"/>
  <c r="F27" i="3"/>
  <c r="J28" i="1"/>
  <c r="F29" i="3"/>
  <c r="H29" i="3"/>
  <c r="G29" i="3"/>
  <c r="J30" i="1"/>
  <c r="H31" i="1"/>
  <c r="E32" i="3"/>
  <c r="H32" i="2"/>
  <c r="H34" i="2"/>
  <c r="C30" i="3"/>
  <c r="C33" i="3" s="1"/>
  <c r="I13" i="1"/>
  <c r="I15" i="1"/>
  <c r="I17" i="1"/>
  <c r="I19" i="1"/>
  <c r="I21" i="1"/>
  <c r="I23" i="1"/>
  <c r="I25" i="1"/>
  <c r="I27" i="1"/>
  <c r="I29" i="1"/>
  <c r="D30" i="3"/>
  <c r="D31" i="3" s="1"/>
  <c r="H12" i="3"/>
  <c r="G12" i="3"/>
  <c r="F12" i="3"/>
  <c r="J13" i="1"/>
  <c r="G14" i="3"/>
  <c r="F14" i="3"/>
  <c r="H14" i="3"/>
  <c r="J15" i="1"/>
  <c r="H16" i="3"/>
  <c r="G16" i="3"/>
  <c r="F16" i="3"/>
  <c r="J17" i="1"/>
  <c r="G18" i="3"/>
  <c r="F18" i="3"/>
  <c r="H18" i="3"/>
  <c r="J19" i="1"/>
  <c r="H20" i="3"/>
  <c r="G20" i="3"/>
  <c r="F20" i="3"/>
  <c r="J21" i="1"/>
  <c r="G22" i="3"/>
  <c r="F22" i="3"/>
  <c r="H22" i="3"/>
  <c r="J23" i="1"/>
  <c r="H24" i="3"/>
  <c r="G24" i="3"/>
  <c r="F24" i="3"/>
  <c r="J25" i="1"/>
  <c r="G26" i="3"/>
  <c r="F26" i="3"/>
  <c r="H26" i="3"/>
  <c r="J27" i="1"/>
  <c r="H28" i="3"/>
  <c r="G28" i="3"/>
  <c r="F28" i="3"/>
  <c r="J29" i="1"/>
  <c r="F31" i="1"/>
  <c r="J13" i="2"/>
  <c r="J15" i="2"/>
  <c r="J17" i="2"/>
  <c r="J19" i="2"/>
  <c r="J21" i="2"/>
  <c r="J23" i="2"/>
  <c r="J25" i="2"/>
  <c r="J27" i="2"/>
  <c r="J29" i="2"/>
  <c r="F31" i="2"/>
  <c r="F32" i="2" s="1"/>
  <c r="H10" i="3"/>
  <c r="I33" i="1"/>
  <c r="I14" i="2"/>
  <c r="I16" i="2"/>
  <c r="I18" i="2"/>
  <c r="I20" i="2"/>
  <c r="I22" i="2"/>
  <c r="I24" i="2"/>
  <c r="I26" i="2"/>
  <c r="I28" i="2"/>
  <c r="I30" i="2"/>
  <c r="I33" i="2"/>
  <c r="E10" i="3"/>
  <c r="E30" i="3" s="1"/>
  <c r="J33" i="1"/>
  <c r="J14" i="2"/>
  <c r="J16" i="2"/>
  <c r="J18" i="2"/>
  <c r="J20" i="2"/>
  <c r="J22" i="2"/>
  <c r="J24" i="2"/>
  <c r="J26" i="2"/>
  <c r="J28" i="2"/>
  <c r="J30" i="2"/>
  <c r="G11" i="3"/>
  <c r="G10" i="3"/>
  <c r="B31" i="3" l="1"/>
  <c r="E33" i="3"/>
  <c r="F30" i="3"/>
  <c r="F33" i="3" s="1"/>
  <c r="J32" i="2"/>
  <c r="I32" i="2"/>
  <c r="E31" i="3"/>
  <c r="H31" i="3"/>
  <c r="G30" i="3"/>
  <c r="D33" i="3"/>
  <c r="H30" i="3"/>
  <c r="F31" i="3"/>
  <c r="G34" i="1"/>
  <c r="G32" i="1"/>
  <c r="F34" i="2"/>
  <c r="I31" i="2"/>
  <c r="J31" i="2"/>
  <c r="F34" i="1"/>
  <c r="J31" i="1"/>
  <c r="I31" i="1"/>
  <c r="F32" i="1"/>
  <c r="C31" i="3"/>
  <c r="G31" i="3" s="1"/>
  <c r="H34" i="1"/>
  <c r="H32" i="1"/>
  <c r="J32" i="1" l="1"/>
  <c r="I32" i="1"/>
</calcChain>
</file>

<file path=xl/sharedStrings.xml><?xml version="1.0" encoding="utf-8"?>
<sst xmlns="http://schemas.openxmlformats.org/spreadsheetml/2006/main" count="163" uniqueCount="74">
  <si>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</si>
  <si>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</si>
  <si>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</si>
  <si>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</si>
  <si>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Avril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</si>
  <si>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</si>
  <si>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</si>
  <si>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</si>
  <si>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</si>
  <si>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</si>
  <si>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</si>
  <si>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</si>
  <si>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</si>
  <si>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</si>
  <si>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</si>
  <si>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</si>
  <si>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</si>
  <si>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</si>
  <si>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</si>
  <si>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</si>
  <si>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</si>
  <si>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</si>
  <si>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</si>
  <si>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</si>
  <si>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</si>
  <si>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</si>
  <si>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</si>
  <si>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</si>
  <si>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</si>
  <si>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</si>
  <si>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</si>
  <si>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</si>
  <si>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</si>
  <si>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</si>
  <si>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</si>
  <si>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</si>
  <si>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</si>
  <si>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</si>
  <si>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</si>
  <si>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</si>
  <si>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</si>
  <si>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</si>
  <si>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</si>
  <si>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</si>
  <si>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</si>
  <si>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</si>
  <si>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</si>
  <si>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</si>
  <si>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</si>
  <si>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</si>
  <si>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</si>
  <si>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</si>
  <si>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</si>
  <si>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</si>
  <si>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</si>
  <si>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</si>
  <si>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</si>
  <si>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>Mai 2021</t>
  </si>
  <si>
    <t xml:space="preserve">STATISTIQUES DE GENERATION  D'ELECTRICITE  ET   CONSOMMATION  DE  CARBURANT  DES  PRINCIPAUX  SITES  FONCTIONNANT AU GASOIL </t>
  </si>
  <si>
    <t xml:space="preserve"> JANVIER - MAI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</si>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</sst>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167" fontId="13" fillId="0" borderId="6" xfId="1" applyNumberFormat="1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%20GO%20et%20Ey%20ensemble%202021_Avr-Mai_publication_traitementSIG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-2021"/>
      <sheetName val="Fev-2021"/>
      <sheetName val="Mars-2021"/>
      <sheetName val="Avril-2021"/>
      <sheetName val="Mai-2021"/>
      <sheetName val="Juin-2020"/>
      <sheetName val="Juillet-2020"/>
      <sheetName val="Aout-2020"/>
      <sheetName val="Sept-2020"/>
      <sheetName val="Oct-2020"/>
      <sheetName val="Nov-2020"/>
      <sheetName val="Dec-2020"/>
      <sheetName val="Synthese Janv- Mai 2021"/>
    </sheetNames>
    <sheetDataSet>
      <sheetData sheetId="0">
        <row r="11">
          <cell r="F11">
            <v>686694</v>
          </cell>
          <cell r="G11">
            <v>1475299.9999999956</v>
          </cell>
          <cell r="H11">
            <v>39542109.999999963</v>
          </cell>
        </row>
        <row r="13">
          <cell r="F13">
            <v>200123</v>
          </cell>
          <cell r="G13">
            <v>692470</v>
          </cell>
          <cell r="H13">
            <v>692470</v>
          </cell>
        </row>
        <row r="14">
          <cell r="F14">
            <v>23316</v>
          </cell>
          <cell r="G14">
            <v>59140</v>
          </cell>
          <cell r="H14">
            <v>914860</v>
          </cell>
        </row>
        <row r="15">
          <cell r="F15">
            <v>112640</v>
          </cell>
          <cell r="G15">
            <v>389139</v>
          </cell>
          <cell r="H15">
            <v>389139</v>
          </cell>
        </row>
        <row r="16">
          <cell r="F16">
            <v>0</v>
          </cell>
          <cell r="G16">
            <v>868318.29999999993</v>
          </cell>
          <cell r="H16">
            <v>868318.29999999993</v>
          </cell>
        </row>
        <row r="17">
          <cell r="F17">
            <v>60</v>
          </cell>
          <cell r="G17">
            <v>263</v>
          </cell>
          <cell r="H17">
            <v>5334207.9999797372</v>
          </cell>
        </row>
        <row r="18">
          <cell r="F18">
            <v>215499</v>
          </cell>
          <cell r="G18">
            <v>723612</v>
          </cell>
          <cell r="H18">
            <v>723612</v>
          </cell>
        </row>
        <row r="19">
          <cell r="F19">
            <v>160205</v>
          </cell>
          <cell r="G19">
            <v>559155.5</v>
          </cell>
          <cell r="H19">
            <v>559155.5</v>
          </cell>
        </row>
        <row r="20">
          <cell r="F20">
            <v>0</v>
          </cell>
          <cell r="G20">
            <v>966015</v>
          </cell>
          <cell r="H20">
            <v>966015</v>
          </cell>
        </row>
        <row r="21">
          <cell r="F21">
            <v>621321</v>
          </cell>
          <cell r="G21">
            <v>2319744</v>
          </cell>
          <cell r="H21">
            <v>2319744</v>
          </cell>
        </row>
        <row r="22">
          <cell r="F22">
            <v>0</v>
          </cell>
          <cell r="G22">
            <v>1212017</v>
          </cell>
          <cell r="H22">
            <v>2319744</v>
          </cell>
        </row>
        <row r="23">
          <cell r="F23">
            <v>158974</v>
          </cell>
          <cell r="G23">
            <v>571513</v>
          </cell>
          <cell r="H23">
            <v>571513</v>
          </cell>
        </row>
        <row r="24">
          <cell r="F24">
            <v>177954</v>
          </cell>
          <cell r="G24">
            <v>593441.49500000081</v>
          </cell>
          <cell r="H24">
            <v>593441.49500000081</v>
          </cell>
        </row>
        <row r="25">
          <cell r="F25">
            <v>163216</v>
          </cell>
          <cell r="G25">
            <v>586827</v>
          </cell>
          <cell r="H25">
            <v>6609432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52485</v>
          </cell>
          <cell r="G27">
            <v>163516</v>
          </cell>
          <cell r="H27">
            <v>8862419</v>
          </cell>
        </row>
        <row r="28">
          <cell r="F28">
            <v>143488</v>
          </cell>
          <cell r="G28">
            <v>470163</v>
          </cell>
          <cell r="H28">
            <v>470163</v>
          </cell>
        </row>
        <row r="29">
          <cell r="F29">
            <v>123891</v>
          </cell>
          <cell r="G29">
            <v>426387</v>
          </cell>
          <cell r="H29">
            <v>426387</v>
          </cell>
        </row>
        <row r="30">
          <cell r="F30">
            <v>4379</v>
          </cell>
          <cell r="G30">
            <v>12077</v>
          </cell>
          <cell r="H30">
            <v>3353301</v>
          </cell>
        </row>
        <row r="33">
          <cell r="F33">
            <v>4870051</v>
          </cell>
          <cell r="G33">
            <v>19212322.563940097</v>
          </cell>
          <cell r="H33">
            <v>89477611.044979736</v>
          </cell>
        </row>
      </sheetData>
      <sheetData sheetId="1">
        <row r="11">
          <cell r="F11">
            <v>498864</v>
          </cell>
          <cell r="G11">
            <v>1057300.0000000028</v>
          </cell>
          <cell r="H11">
            <v>30673559.999999955</v>
          </cell>
        </row>
        <row r="13">
          <cell r="F13">
            <v>178930</v>
          </cell>
          <cell r="G13">
            <v>623830</v>
          </cell>
          <cell r="H13">
            <v>623830</v>
          </cell>
        </row>
        <row r="14">
          <cell r="F14">
            <v>14862</v>
          </cell>
          <cell r="G14">
            <v>49070</v>
          </cell>
          <cell r="H14">
            <v>657830</v>
          </cell>
        </row>
        <row r="15">
          <cell r="F15">
            <v>103057</v>
          </cell>
          <cell r="G15">
            <v>356759</v>
          </cell>
          <cell r="H15">
            <v>356759</v>
          </cell>
        </row>
        <row r="16">
          <cell r="F16">
            <v>0</v>
          </cell>
          <cell r="G16">
            <v>729483.39999999991</v>
          </cell>
          <cell r="H16">
            <v>729483.39999999991</v>
          </cell>
        </row>
        <row r="17">
          <cell r="F17">
            <v>130</v>
          </cell>
          <cell r="G17">
            <v>480</v>
          </cell>
          <cell r="H17">
            <v>4844691</v>
          </cell>
        </row>
        <row r="18">
          <cell r="F18">
            <v>192627</v>
          </cell>
          <cell r="G18">
            <v>672987</v>
          </cell>
          <cell r="H18">
            <v>672987</v>
          </cell>
        </row>
        <row r="19">
          <cell r="F19">
            <v>145255</v>
          </cell>
          <cell r="G19">
            <v>509646</v>
          </cell>
          <cell r="H19">
            <v>509646</v>
          </cell>
        </row>
        <row r="20">
          <cell r="F20">
            <v>0</v>
          </cell>
          <cell r="G20">
            <v>900021</v>
          </cell>
          <cell r="H20">
            <v>900021</v>
          </cell>
        </row>
        <row r="21">
          <cell r="F21">
            <v>560151</v>
          </cell>
          <cell r="G21">
            <v>2104245</v>
          </cell>
          <cell r="H21">
            <v>2104245</v>
          </cell>
        </row>
        <row r="22">
          <cell r="F22">
            <v>0</v>
          </cell>
          <cell r="G22">
            <v>1098876</v>
          </cell>
          <cell r="H22">
            <v>2104245</v>
          </cell>
        </row>
        <row r="23">
          <cell r="F23">
            <v>139681</v>
          </cell>
          <cell r="G23">
            <v>497412</v>
          </cell>
          <cell r="H23">
            <v>497412</v>
          </cell>
        </row>
        <row r="24">
          <cell r="F24">
            <v>152281</v>
          </cell>
          <cell r="G24">
            <v>506601</v>
          </cell>
          <cell r="H24">
            <v>506601</v>
          </cell>
        </row>
        <row r="25">
          <cell r="F25">
            <v>313456</v>
          </cell>
          <cell r="G25">
            <v>1131771.5275073289</v>
          </cell>
          <cell r="H25">
            <v>6105605.6900000004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33175</v>
          </cell>
          <cell r="G27">
            <v>90754</v>
          </cell>
          <cell r="H27">
            <v>8054181</v>
          </cell>
        </row>
        <row r="28">
          <cell r="F28">
            <v>129812</v>
          </cell>
          <cell r="G28">
            <v>426503</v>
          </cell>
          <cell r="H28">
            <v>426503</v>
          </cell>
        </row>
        <row r="29">
          <cell r="F29">
            <v>107202</v>
          </cell>
          <cell r="G29">
            <v>373093</v>
          </cell>
          <cell r="H29">
            <v>373093</v>
          </cell>
        </row>
        <row r="30">
          <cell r="F30">
            <v>4934</v>
          </cell>
          <cell r="G30">
            <v>13665.000000000002</v>
          </cell>
          <cell r="H30">
            <v>3025401</v>
          </cell>
        </row>
        <row r="33">
          <cell r="F33">
            <v>4361118</v>
          </cell>
          <cell r="G33">
            <v>17467664.027289048</v>
          </cell>
          <cell r="H33">
            <v>76067796.190000087</v>
          </cell>
        </row>
      </sheetData>
      <sheetData sheetId="2">
        <row r="11">
          <cell r="F11">
            <v>140506</v>
          </cell>
          <cell r="G11">
            <v>242799.99999999563</v>
          </cell>
          <cell r="H11">
            <v>30954200.000000048</v>
          </cell>
        </row>
        <row r="13">
          <cell r="F13">
            <v>200132</v>
          </cell>
          <cell r="G13">
            <v>704417</v>
          </cell>
          <cell r="H13">
            <v>704417</v>
          </cell>
        </row>
        <row r="14">
          <cell r="F14">
            <v>14475</v>
          </cell>
          <cell r="G14">
            <v>47340</v>
          </cell>
          <cell r="H14">
            <v>370860</v>
          </cell>
        </row>
        <row r="15">
          <cell r="F15">
            <v>121981</v>
          </cell>
          <cell r="G15">
            <v>402082</v>
          </cell>
          <cell r="H15">
            <v>402082</v>
          </cell>
        </row>
        <row r="16">
          <cell r="F16">
            <v>0</v>
          </cell>
          <cell r="G16">
            <v>856712.4</v>
          </cell>
          <cell r="H16">
            <v>856712.4</v>
          </cell>
        </row>
        <row r="17">
          <cell r="F17">
            <v>120</v>
          </cell>
          <cell r="G17">
            <v>366</v>
          </cell>
          <cell r="H17">
            <v>5281002.0000417838</v>
          </cell>
        </row>
        <row r="18">
          <cell r="F18">
            <v>215698</v>
          </cell>
          <cell r="G18">
            <v>741159</v>
          </cell>
          <cell r="H18">
            <v>741159</v>
          </cell>
        </row>
        <row r="19">
          <cell r="F19">
            <v>153559</v>
          </cell>
          <cell r="G19">
            <v>539914.5</v>
          </cell>
          <cell r="H19">
            <v>539914.5</v>
          </cell>
        </row>
        <row r="20">
          <cell r="F20">
            <v>0</v>
          </cell>
          <cell r="G20">
            <v>1005584</v>
          </cell>
          <cell r="H20">
            <v>1005584</v>
          </cell>
        </row>
        <row r="21">
          <cell r="F21">
            <v>604981</v>
          </cell>
          <cell r="G21">
            <v>2271319</v>
          </cell>
          <cell r="H21">
            <v>2271319</v>
          </cell>
        </row>
        <row r="22">
          <cell r="F22">
            <v>0</v>
          </cell>
          <cell r="G22">
            <v>1184820</v>
          </cell>
          <cell r="H22">
            <v>2271319</v>
          </cell>
        </row>
        <row r="23">
          <cell r="F23">
            <v>95960</v>
          </cell>
          <cell r="G23">
            <v>339612</v>
          </cell>
          <cell r="H23">
            <v>339612</v>
          </cell>
        </row>
        <row r="24">
          <cell r="F24">
            <v>159296</v>
          </cell>
          <cell r="G24">
            <v>505339</v>
          </cell>
          <cell r="H24">
            <v>505339</v>
          </cell>
        </row>
        <row r="25">
          <cell r="F25">
            <v>249460.22000000003</v>
          </cell>
          <cell r="G25">
            <v>889947.00000000012</v>
          </cell>
          <cell r="H25">
            <v>6590274</v>
          </cell>
        </row>
        <row r="26">
          <cell r="F26">
            <v>0</v>
          </cell>
          <cell r="G26">
            <v>0</v>
          </cell>
          <cell r="H26">
            <v>0</v>
          </cell>
        </row>
        <row r="27">
          <cell r="F27">
            <v>43518</v>
          </cell>
          <cell r="G27">
            <v>122866</v>
          </cell>
          <cell r="H27">
            <v>8780800</v>
          </cell>
        </row>
        <row r="28">
          <cell r="F28">
            <v>142375</v>
          </cell>
          <cell r="G28">
            <v>469141</v>
          </cell>
          <cell r="H28">
            <v>469141</v>
          </cell>
        </row>
        <row r="29">
          <cell r="F29">
            <v>118885</v>
          </cell>
          <cell r="G29">
            <v>412177</v>
          </cell>
          <cell r="H29">
            <v>412177</v>
          </cell>
        </row>
        <row r="30">
          <cell r="F30">
            <v>9685</v>
          </cell>
          <cell r="G30">
            <v>29629</v>
          </cell>
          <cell r="H30">
            <v>3281993</v>
          </cell>
        </row>
        <row r="33">
          <cell r="F33">
            <v>4255032.22</v>
          </cell>
          <cell r="G33">
            <v>17782827.322727017</v>
          </cell>
          <cell r="H33">
            <v>80054162.350041896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topLeftCell="E4" workbookViewId="0">
      <selection activeCell="N10" sqref="N10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6" t="s">
        <v>3</v>
      </c>
      <c r="B8" s="7" t="s">
        <v>4</v>
      </c>
      <c r="C8" s="8"/>
      <c r="D8" s="8"/>
      <c r="E8" s="8"/>
      <c r="F8" s="8"/>
      <c r="G8" s="8"/>
      <c r="H8" s="8"/>
      <c r="I8" s="8"/>
      <c r="J8" s="8"/>
      <c r="K8" s="8"/>
    </row>
    <row r="9" spans="1:11" ht="15.75" thickBot="1" x14ac:dyDescent="0.3">
      <c r="A9" s="6"/>
      <c r="B9" s="7"/>
      <c r="C9" s="8"/>
      <c r="D9" s="8"/>
      <c r="E9" s="8"/>
      <c r="F9" s="8"/>
      <c r="G9" s="8"/>
      <c r="H9" s="8"/>
      <c r="I9" s="8"/>
      <c r="J9" s="2"/>
      <c r="K9" s="8"/>
    </row>
    <row r="10" spans="1:11" ht="82.5" customHeight="1" thickBot="1" x14ac:dyDescent="0.3">
      <c r="A10" s="9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</row>
    <row r="11" spans="1:11" ht="45.75" thickBot="1" x14ac:dyDescent="0.3">
      <c r="A11" s="11" t="s">
        <v>16</v>
      </c>
      <c r="B11" s="12" t="s">
        <v>17</v>
      </c>
      <c r="C11" s="13">
        <v>85161</v>
      </c>
      <c r="D11" s="13">
        <v>533976</v>
      </c>
      <c r="E11" s="13">
        <v>480988</v>
      </c>
      <c r="F11" s="13">
        <v>480988</v>
      </c>
      <c r="G11" s="13">
        <v>918200.00000000442</v>
      </c>
      <c r="H11" s="13">
        <v>33058760</v>
      </c>
      <c r="I11" s="14">
        <f>F11/G11</f>
        <v>0.52383794380309046</v>
      </c>
      <c r="J11" s="14">
        <f>F11/H11</f>
        <v>1.4549487034601419E-2</v>
      </c>
      <c r="K11" s="15"/>
    </row>
    <row r="12" spans="1:11" ht="15.75" thickBot="1" x14ac:dyDescent="0.3">
      <c r="A12" s="11" t="s">
        <v>18</v>
      </c>
      <c r="B12" s="12" t="s">
        <v>19</v>
      </c>
      <c r="C12" s="13"/>
      <c r="D12" s="13"/>
      <c r="E12" s="13"/>
      <c r="F12" s="13"/>
      <c r="G12" s="13"/>
      <c r="H12" s="13"/>
      <c r="I12" s="14" t="e">
        <f>F12/G12</f>
        <v>#DIV/0!</v>
      </c>
      <c r="J12" s="14" t="e">
        <f>F12/H12</f>
        <v>#DIV/0!</v>
      </c>
      <c r="K12" s="15"/>
    </row>
    <row r="13" spans="1:11" ht="23.25" thickBot="1" x14ac:dyDescent="0.3">
      <c r="A13" s="11" t="s">
        <v>20</v>
      </c>
      <c r="B13" s="12" t="s">
        <v>21</v>
      </c>
      <c r="C13" s="13">
        <v>32122</v>
      </c>
      <c r="D13" s="13">
        <v>200742</v>
      </c>
      <c r="E13" s="13">
        <v>195474</v>
      </c>
      <c r="F13" s="13">
        <v>195474</v>
      </c>
      <c r="G13" s="13">
        <v>697353</v>
      </c>
      <c r="H13" s="13">
        <v>697353</v>
      </c>
      <c r="I13" s="14">
        <f t="shared" ref="I13:I33" si="0">F13/G13</f>
        <v>0.28030853814352275</v>
      </c>
      <c r="J13" s="14">
        <f t="shared" ref="J13:J33" si="1">F13/H13</f>
        <v>0.28030853814352275</v>
      </c>
      <c r="K13" s="16"/>
    </row>
    <row r="14" spans="1:11" ht="23.25" thickBot="1" x14ac:dyDescent="0.3">
      <c r="A14" s="11" t="s">
        <v>22</v>
      </c>
      <c r="B14" s="12" t="s">
        <v>23</v>
      </c>
      <c r="C14" s="13">
        <v>16998</v>
      </c>
      <c r="D14" s="13">
        <v>12001</v>
      </c>
      <c r="E14" s="13">
        <v>12607</v>
      </c>
      <c r="F14" s="13">
        <v>12607</v>
      </c>
      <c r="G14" s="13">
        <v>42000</v>
      </c>
      <c r="H14" s="13">
        <v>510600</v>
      </c>
      <c r="I14" s="14">
        <f t="shared" si="0"/>
        <v>0.30016666666666669</v>
      </c>
      <c r="J14" s="14">
        <f t="shared" si="1"/>
        <v>2.4690560125342733E-2</v>
      </c>
      <c r="K14" s="16"/>
    </row>
    <row r="15" spans="1:11" ht="15.75" thickBot="1" x14ac:dyDescent="0.3">
      <c r="A15" s="11" t="s">
        <v>24</v>
      </c>
      <c r="B15" s="12" t="s">
        <v>25</v>
      </c>
      <c r="C15" s="13">
        <v>31322</v>
      </c>
      <c r="D15" s="13">
        <v>118001</v>
      </c>
      <c r="E15" s="13">
        <v>122395</v>
      </c>
      <c r="F15" s="13">
        <v>122395</v>
      </c>
      <c r="G15" s="13">
        <v>384603.4</v>
      </c>
      <c r="H15" s="13">
        <v>384603.4</v>
      </c>
      <c r="I15" s="14">
        <f t="shared" si="0"/>
        <v>0.31823691626231071</v>
      </c>
      <c r="J15" s="14">
        <f t="shared" si="1"/>
        <v>0.31823691626231071</v>
      </c>
      <c r="K15" s="16"/>
    </row>
    <row r="16" spans="1:11" ht="34.5" thickBot="1" x14ac:dyDescent="0.3">
      <c r="A16" s="11" t="s">
        <v>26</v>
      </c>
      <c r="B16" s="12" t="s">
        <v>27</v>
      </c>
      <c r="C16" s="13"/>
      <c r="D16" s="13"/>
      <c r="E16" s="13"/>
      <c r="F16" s="13">
        <v>0</v>
      </c>
      <c r="G16" s="13">
        <v>824752.29999999993</v>
      </c>
      <c r="H16" s="13">
        <v>824752.29999999993</v>
      </c>
      <c r="I16" s="14">
        <f t="shared" si="0"/>
        <v>0</v>
      </c>
      <c r="J16" s="14">
        <f t="shared" si="1"/>
        <v>0</v>
      </c>
      <c r="K16" s="16"/>
    </row>
    <row r="17" spans="1:11" ht="34.5" thickBot="1" x14ac:dyDescent="0.3">
      <c r="A17" s="11" t="s">
        <v>28</v>
      </c>
      <c r="B17" s="12" t="s">
        <v>29</v>
      </c>
      <c r="C17" s="13">
        <v>60788</v>
      </c>
      <c r="D17" s="13"/>
      <c r="E17" s="13">
        <v>70</v>
      </c>
      <c r="F17" s="13">
        <v>70</v>
      </c>
      <c r="G17" s="13">
        <v>292</v>
      </c>
      <c r="H17" s="13">
        <v>5229803.0000118483</v>
      </c>
      <c r="I17" s="14">
        <f t="shared" si="0"/>
        <v>0.23972602739726026</v>
      </c>
      <c r="J17" s="14">
        <f t="shared" si="1"/>
        <v>1.3384825393966353E-5</v>
      </c>
      <c r="K17" s="16"/>
    </row>
    <row r="18" spans="1:11" ht="34.5" thickBot="1" x14ac:dyDescent="0.3">
      <c r="A18" s="11" t="s">
        <v>30</v>
      </c>
      <c r="B18" s="12" t="s">
        <v>31</v>
      </c>
      <c r="C18" s="13">
        <v>35907</v>
      </c>
      <c r="D18" s="13">
        <v>198337</v>
      </c>
      <c r="E18" s="13">
        <v>216132</v>
      </c>
      <c r="F18" s="13">
        <v>216132</v>
      </c>
      <c r="G18" s="13">
        <v>715097</v>
      </c>
      <c r="H18" s="13">
        <v>715097</v>
      </c>
      <c r="I18" s="14">
        <f t="shared" si="0"/>
        <v>0.30224151408829852</v>
      </c>
      <c r="J18" s="14">
        <f t="shared" si="1"/>
        <v>0.30224151408829852</v>
      </c>
      <c r="K18" s="16"/>
    </row>
    <row r="19" spans="1:11" ht="23.25" thickBot="1" x14ac:dyDescent="0.3">
      <c r="A19" s="11" t="s">
        <v>32</v>
      </c>
      <c r="B19" s="12" t="s">
        <v>33</v>
      </c>
      <c r="C19" s="13">
        <v>4555</v>
      </c>
      <c r="D19" s="13">
        <v>163940</v>
      </c>
      <c r="E19" s="13">
        <v>159823</v>
      </c>
      <c r="F19" s="13">
        <v>159823</v>
      </c>
      <c r="G19" s="13">
        <v>555232.5</v>
      </c>
      <c r="H19" s="13">
        <v>555232.5</v>
      </c>
      <c r="I19" s="14">
        <f t="shared" si="0"/>
        <v>0.28784878406793551</v>
      </c>
      <c r="J19" s="14">
        <f t="shared" si="1"/>
        <v>0.28784878406793551</v>
      </c>
      <c r="K19" s="16"/>
    </row>
    <row r="20" spans="1:11" ht="45.75" thickBot="1" x14ac:dyDescent="0.3">
      <c r="A20" s="11" t="s">
        <v>34</v>
      </c>
      <c r="B20" s="12" t="s">
        <v>35</v>
      </c>
      <c r="C20" s="13"/>
      <c r="D20" s="13"/>
      <c r="E20" s="13"/>
      <c r="F20" s="13">
        <v>0</v>
      </c>
      <c r="G20" s="13">
        <v>945641</v>
      </c>
      <c r="H20" s="13">
        <v>945641</v>
      </c>
      <c r="I20" s="14">
        <f t="shared" si="0"/>
        <v>0</v>
      </c>
      <c r="J20" s="14">
        <f t="shared" si="1"/>
        <v>0</v>
      </c>
      <c r="K20" s="16"/>
    </row>
    <row r="21" spans="1:11" ht="15.75" thickBot="1" x14ac:dyDescent="0.3">
      <c r="A21" s="11" t="s">
        <v>36</v>
      </c>
      <c r="B21" s="12" t="s">
        <v>37</v>
      </c>
      <c r="C21" s="13">
        <v>57394</v>
      </c>
      <c r="D21" s="13">
        <v>630208</v>
      </c>
      <c r="E21" s="13">
        <v>585907</v>
      </c>
      <c r="F21" s="13">
        <v>585907</v>
      </c>
      <c r="G21" s="13">
        <v>2208581</v>
      </c>
      <c r="H21" s="13">
        <v>2208581</v>
      </c>
      <c r="I21" s="14">
        <f t="shared" si="0"/>
        <v>0.26528662521320251</v>
      </c>
      <c r="J21" s="14">
        <f t="shared" si="1"/>
        <v>0.26528662521320251</v>
      </c>
      <c r="K21" s="16"/>
    </row>
    <row r="22" spans="1:11" ht="45.75" thickBot="1" x14ac:dyDescent="0.3">
      <c r="A22" s="11" t="s">
        <v>38</v>
      </c>
      <c r="B22" s="12" t="s">
        <v>39</v>
      </c>
      <c r="C22" s="13"/>
      <c r="D22" s="13"/>
      <c r="E22" s="13"/>
      <c r="F22" s="13">
        <v>0</v>
      </c>
      <c r="G22" s="13">
        <v>1075685</v>
      </c>
      <c r="H22" s="13">
        <v>2208581</v>
      </c>
      <c r="I22" s="14">
        <f t="shared" si="0"/>
        <v>0</v>
      </c>
      <c r="J22" s="14">
        <f t="shared" si="1"/>
        <v>0</v>
      </c>
      <c r="K22" s="16"/>
    </row>
    <row r="23" spans="1:11" ht="23.25" thickBot="1" x14ac:dyDescent="0.3">
      <c r="A23" s="11" t="s">
        <v>40</v>
      </c>
      <c r="B23" s="12" t="s">
        <v>41</v>
      </c>
      <c r="C23" s="13">
        <v>8576</v>
      </c>
      <c r="D23" s="13">
        <v>203788</v>
      </c>
      <c r="E23" s="13">
        <v>176630</v>
      </c>
      <c r="F23" s="13">
        <v>176630</v>
      </c>
      <c r="G23" s="13">
        <v>631714</v>
      </c>
      <c r="H23" s="13">
        <v>631714</v>
      </c>
      <c r="I23" s="14">
        <f t="shared" si="0"/>
        <v>0.27960437793051918</v>
      </c>
      <c r="J23" s="14">
        <f t="shared" si="1"/>
        <v>0.27960437793051918</v>
      </c>
      <c r="K23" s="16"/>
    </row>
    <row r="24" spans="1:11" ht="23.25" thickBot="1" x14ac:dyDescent="0.3">
      <c r="A24" s="11" t="s">
        <v>42</v>
      </c>
      <c r="B24" s="12" t="s">
        <v>43</v>
      </c>
      <c r="C24" s="13">
        <v>30224</v>
      </c>
      <c r="D24" s="13">
        <v>163527</v>
      </c>
      <c r="E24" s="13">
        <v>163227</v>
      </c>
      <c r="F24" s="13">
        <v>163227</v>
      </c>
      <c r="G24" s="13">
        <v>523484</v>
      </c>
      <c r="H24" s="13">
        <v>523484</v>
      </c>
      <c r="I24" s="14">
        <f t="shared" si="0"/>
        <v>0.31180895691176808</v>
      </c>
      <c r="J24" s="14">
        <f t="shared" si="1"/>
        <v>0.31180895691176808</v>
      </c>
      <c r="K24" s="16"/>
    </row>
    <row r="25" spans="1:11" ht="23.25" thickBot="1" x14ac:dyDescent="0.3">
      <c r="A25" s="11" t="s">
        <v>44</v>
      </c>
      <c r="B25" s="12" t="s">
        <v>43</v>
      </c>
      <c r="C25" s="13">
        <v>180336</v>
      </c>
      <c r="D25" s="13">
        <v>183882</v>
      </c>
      <c r="E25" s="13">
        <v>190548</v>
      </c>
      <c r="F25" s="13">
        <v>188667.99999999997</v>
      </c>
      <c r="G25" s="13">
        <v>671777.30856315186</v>
      </c>
      <c r="H25" s="13">
        <v>6342003.0000000009</v>
      </c>
      <c r="I25" s="14">
        <f t="shared" si="0"/>
        <v>0.28084902183364507</v>
      </c>
      <c r="J25" s="14">
        <f t="shared" si="1"/>
        <v>2.974896101436722E-2</v>
      </c>
      <c r="K25" s="16"/>
    </row>
    <row r="26" spans="1:11" ht="23.25" thickBot="1" x14ac:dyDescent="0.3">
      <c r="A26" s="11" t="s">
        <v>45</v>
      </c>
      <c r="B26" s="12" t="s">
        <v>41</v>
      </c>
      <c r="C26" s="13"/>
      <c r="D26" s="13"/>
      <c r="E26" s="13"/>
      <c r="F26" s="13">
        <v>0</v>
      </c>
      <c r="G26" s="13">
        <v>0</v>
      </c>
      <c r="H26" s="13">
        <v>0</v>
      </c>
      <c r="I26" s="14" t="e">
        <f t="shared" si="0"/>
        <v>#DIV/0!</v>
      </c>
      <c r="J26" s="14" t="e">
        <f t="shared" si="1"/>
        <v>#DIV/0!</v>
      </c>
      <c r="K26" s="16"/>
    </row>
    <row r="27" spans="1:11" ht="15.75" thickBot="1" x14ac:dyDescent="0.3">
      <c r="A27" s="11" t="s">
        <v>46</v>
      </c>
      <c r="B27" s="12" t="s">
        <v>25</v>
      </c>
      <c r="C27" s="13">
        <v>44344</v>
      </c>
      <c r="D27" s="13">
        <v>78026</v>
      </c>
      <c r="E27" s="13">
        <v>60257</v>
      </c>
      <c r="F27" s="13">
        <v>58690</v>
      </c>
      <c r="G27" s="13">
        <v>173609</v>
      </c>
      <c r="H27" s="13">
        <v>9039809</v>
      </c>
      <c r="I27" s="14">
        <f t="shared" si="0"/>
        <v>0.33805851079149124</v>
      </c>
      <c r="J27" s="14">
        <f t="shared" si="1"/>
        <v>6.4923938105329437E-3</v>
      </c>
      <c r="K27" s="16"/>
    </row>
    <row r="28" spans="1:11" ht="57" thickBot="1" x14ac:dyDescent="0.3">
      <c r="A28" s="11" t="s">
        <v>47</v>
      </c>
      <c r="B28" s="12" t="s">
        <v>48</v>
      </c>
      <c r="C28" s="13">
        <v>23196</v>
      </c>
      <c r="D28" s="13">
        <v>134000</v>
      </c>
      <c r="E28" s="13">
        <v>138909</v>
      </c>
      <c r="F28" s="13">
        <v>138909</v>
      </c>
      <c r="G28" s="13">
        <v>458224</v>
      </c>
      <c r="H28" s="13">
        <v>458224</v>
      </c>
      <c r="I28" s="14">
        <f t="shared" si="0"/>
        <v>0.30314649603687277</v>
      </c>
      <c r="J28" s="14">
        <f t="shared" si="1"/>
        <v>0.30314649603687277</v>
      </c>
      <c r="K28" s="16"/>
    </row>
    <row r="29" spans="1:11" ht="34.5" thickBot="1" x14ac:dyDescent="0.3">
      <c r="A29" s="11" t="s">
        <v>49</v>
      </c>
      <c r="B29" s="12" t="s">
        <v>50</v>
      </c>
      <c r="C29" s="13">
        <v>62466</v>
      </c>
      <c r="D29" s="13">
        <v>116000</v>
      </c>
      <c r="E29" s="13">
        <v>115109</v>
      </c>
      <c r="F29" s="13">
        <v>115109</v>
      </c>
      <c r="G29" s="13">
        <v>393432</v>
      </c>
      <c r="H29" s="13">
        <v>393432</v>
      </c>
      <c r="I29" s="14">
        <f t="shared" si="0"/>
        <v>0.29257660790174667</v>
      </c>
      <c r="J29" s="14">
        <f t="shared" si="1"/>
        <v>0.29257660790174667</v>
      </c>
      <c r="K29" s="16"/>
    </row>
    <row r="30" spans="1:11" ht="23.25" thickBot="1" x14ac:dyDescent="0.3">
      <c r="A30" s="11" t="s">
        <v>51</v>
      </c>
      <c r="B30" s="12" t="s">
        <v>43</v>
      </c>
      <c r="C30" s="13">
        <v>37074</v>
      </c>
      <c r="D30" s="13">
        <v>14000</v>
      </c>
      <c r="E30" s="13">
        <v>14692</v>
      </c>
      <c r="F30" s="13">
        <v>14692</v>
      </c>
      <c r="G30" s="13">
        <v>51959.000000000007</v>
      </c>
      <c r="H30" s="13">
        <v>2922209</v>
      </c>
      <c r="I30" s="14">
        <f t="shared" si="0"/>
        <v>0.28276140803325694</v>
      </c>
      <c r="J30" s="14">
        <f t="shared" si="1"/>
        <v>5.0277033572889551E-3</v>
      </c>
      <c r="K30" s="16"/>
    </row>
    <row r="31" spans="1:11" ht="25.5" customHeight="1" thickBot="1" x14ac:dyDescent="0.3">
      <c r="A31" s="17" t="s">
        <v>52</v>
      </c>
      <c r="B31" s="18"/>
      <c r="C31" s="19"/>
      <c r="D31" s="19">
        <v>2750428</v>
      </c>
      <c r="E31" s="19">
        <v>2632768</v>
      </c>
      <c r="F31" s="19">
        <f t="shared" ref="F31:H31" si="2">SUM(F11:F30)</f>
        <v>2629321</v>
      </c>
      <c r="G31" s="19">
        <f t="shared" si="2"/>
        <v>11271636.508563157</v>
      </c>
      <c r="H31" s="19">
        <f t="shared" si="2"/>
        <v>67649879.200011849</v>
      </c>
      <c r="I31" s="20">
        <f t="shared" si="0"/>
        <v>0.2332687891418857</v>
      </c>
      <c r="J31" s="20">
        <f t="shared" si="1"/>
        <v>3.8866603031562239E-2</v>
      </c>
      <c r="K31" s="21"/>
    </row>
    <row r="32" spans="1:11" ht="21" customHeight="1" thickBot="1" x14ac:dyDescent="0.3">
      <c r="A32" s="22" t="s">
        <v>53</v>
      </c>
      <c r="B32" s="23"/>
      <c r="C32" s="24"/>
      <c r="D32" s="24">
        <v>2031296</v>
      </c>
      <c r="E32" s="24">
        <v>1944797</v>
      </c>
      <c r="F32" s="24">
        <f t="shared" ref="F32:H32" si="3">F33-F31</f>
        <v>1944179</v>
      </c>
      <c r="G32" s="24">
        <f t="shared" si="3"/>
        <v>6873867.412938457</v>
      </c>
      <c r="H32" s="24">
        <f t="shared" si="3"/>
        <v>16051937.950000107</v>
      </c>
      <c r="I32" s="14">
        <f t="shared" si="0"/>
        <v>0.28283626715588595</v>
      </c>
      <c r="J32" s="14">
        <f t="shared" si="1"/>
        <v>0.12111802363402402</v>
      </c>
      <c r="K32" s="16"/>
    </row>
    <row r="33" spans="1:11" ht="27" customHeight="1" thickBot="1" x14ac:dyDescent="0.3">
      <c r="A33" s="25" t="s">
        <v>54</v>
      </c>
      <c r="B33" s="26"/>
      <c r="C33" s="27"/>
      <c r="D33" s="27">
        <v>4781724</v>
      </c>
      <c r="E33" s="27">
        <v>4577565</v>
      </c>
      <c r="F33" s="27">
        <v>4573500</v>
      </c>
      <c r="G33" s="27">
        <v>18145503.921501614</v>
      </c>
      <c r="H33" s="27">
        <v>83701817.150011957</v>
      </c>
      <c r="I33" s="28">
        <f t="shared" si="0"/>
        <v>0.25204590733799387</v>
      </c>
      <c r="J33" s="29">
        <f t="shared" si="1"/>
        <v>5.4640390803025074E-2</v>
      </c>
      <c r="K33" s="29"/>
    </row>
    <row r="34" spans="1:11" ht="23.25" customHeight="1" thickBot="1" x14ac:dyDescent="0.3">
      <c r="A34" s="30" t="s">
        <v>55</v>
      </c>
      <c r="B34" s="31"/>
      <c r="C34" s="32"/>
      <c r="D34" s="32">
        <v>0.57519589169094665</v>
      </c>
      <c r="E34" s="32">
        <v>0.57514595642006172</v>
      </c>
      <c r="F34" s="32">
        <f t="shared" ref="F34:H34" si="4">F31/F33</f>
        <v>0.57490346561714223</v>
      </c>
      <c r="G34" s="32">
        <f t="shared" si="4"/>
        <v>0.62118068240622237</v>
      </c>
      <c r="H34" s="32">
        <f t="shared" si="4"/>
        <v>0.80822473756774571</v>
      </c>
      <c r="I34" s="33"/>
      <c r="J34" s="33"/>
      <c r="K34" s="21"/>
    </row>
    <row r="35" spans="1:11" ht="19.5" customHeight="1" thickBot="1" x14ac:dyDescent="0.3">
      <c r="A35" s="34" t="s">
        <v>56</v>
      </c>
      <c r="B35" s="35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topLeftCell="A25" workbookViewId="0">
      <selection activeCell="C30" sqref="C30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6" t="s">
        <v>3</v>
      </c>
      <c r="B8" s="7" t="s">
        <v>57</v>
      </c>
      <c r="C8" s="8"/>
      <c r="D8" s="8"/>
      <c r="E8" s="8"/>
      <c r="F8" s="8"/>
      <c r="G8" s="8"/>
      <c r="H8" s="8"/>
      <c r="I8" s="8"/>
      <c r="J8" s="8"/>
      <c r="K8" s="8"/>
    </row>
    <row r="9" spans="1:11" ht="15.75" thickBot="1" x14ac:dyDescent="0.3">
      <c r="A9" s="6"/>
      <c r="B9" s="7"/>
      <c r="C9" s="8"/>
      <c r="D9" s="8"/>
      <c r="E9" s="8"/>
      <c r="F9" s="8"/>
      <c r="G9" s="8"/>
      <c r="H9" s="8"/>
      <c r="I9" s="8"/>
      <c r="J9" s="2"/>
      <c r="K9" s="8"/>
    </row>
    <row r="10" spans="1:11" ht="82.5" customHeight="1" thickBot="1" x14ac:dyDescent="0.3">
      <c r="A10" s="9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0" t="s">
        <v>15</v>
      </c>
    </row>
    <row r="11" spans="1:11" ht="45.75" thickBot="1" x14ac:dyDescent="0.3">
      <c r="A11" s="11" t="s">
        <v>16</v>
      </c>
      <c r="B11" s="12" t="s">
        <v>17</v>
      </c>
      <c r="C11" s="13">
        <v>138149</v>
      </c>
      <c r="D11" s="13">
        <v>434640</v>
      </c>
      <c r="E11" s="13">
        <v>421955</v>
      </c>
      <c r="F11" s="13">
        <v>421955</v>
      </c>
      <c r="G11" s="13">
        <v>782400.0000000014</v>
      </c>
      <c r="H11" s="13">
        <v>36515929.99999997</v>
      </c>
      <c r="I11" s="14">
        <f>F11/G11</f>
        <v>0.53930853783230992</v>
      </c>
      <c r="J11" s="14">
        <f>F11/H11</f>
        <v>1.1555367753197038E-2</v>
      </c>
      <c r="K11" s="15"/>
    </row>
    <row r="12" spans="1:11" ht="15.75" thickBot="1" x14ac:dyDescent="0.3">
      <c r="A12" s="11" t="s">
        <v>18</v>
      </c>
      <c r="B12" s="12" t="s">
        <v>19</v>
      </c>
      <c r="C12" s="13"/>
      <c r="D12" s="13"/>
      <c r="E12" s="13"/>
      <c r="F12" s="13"/>
      <c r="G12" s="13"/>
      <c r="H12" s="13"/>
      <c r="I12" s="14" t="e">
        <f>F12/G12</f>
        <v>#DIV/0!</v>
      </c>
      <c r="J12" s="14" t="e">
        <f>F12/H12</f>
        <v>#DIV/0!</v>
      </c>
      <c r="K12" s="15"/>
    </row>
    <row r="13" spans="1:11" ht="23.25" thickBot="1" x14ac:dyDescent="0.3">
      <c r="A13" s="11" t="s">
        <v>20</v>
      </c>
      <c r="B13" s="12" t="s">
        <v>21</v>
      </c>
      <c r="C13" s="13">
        <v>37390</v>
      </c>
      <c r="D13" s="13">
        <v>190877</v>
      </c>
      <c r="E13" s="13">
        <v>209191</v>
      </c>
      <c r="F13" s="13">
        <v>209191</v>
      </c>
      <c r="G13" s="13">
        <v>744318</v>
      </c>
      <c r="H13" s="13">
        <v>744318</v>
      </c>
      <c r="I13" s="14">
        <f t="shared" ref="I13:I33" si="0">F13/G13</f>
        <v>0.28105057247036885</v>
      </c>
      <c r="J13" s="14">
        <f t="shared" ref="J13:J33" si="1">F13/H13</f>
        <v>0.28105057247036885</v>
      </c>
      <c r="K13" s="16"/>
    </row>
    <row r="14" spans="1:11" ht="23.25" thickBot="1" x14ac:dyDescent="0.3">
      <c r="A14" s="11" t="s">
        <v>22</v>
      </c>
      <c r="B14" s="12" t="s">
        <v>23</v>
      </c>
      <c r="C14" s="13">
        <v>16392</v>
      </c>
      <c r="D14" s="13">
        <v>27022</v>
      </c>
      <c r="E14" s="13">
        <v>12787</v>
      </c>
      <c r="F14" s="13">
        <v>12787</v>
      </c>
      <c r="G14" s="13">
        <v>43100</v>
      </c>
      <c r="H14" s="13">
        <v>449420</v>
      </c>
      <c r="I14" s="14">
        <f t="shared" si="0"/>
        <v>0.29668213457076564</v>
      </c>
      <c r="J14" s="14">
        <f t="shared" si="1"/>
        <v>2.8452227315206267E-2</v>
      </c>
      <c r="K14" s="16"/>
    </row>
    <row r="15" spans="1:11" ht="15.75" thickBot="1" x14ac:dyDescent="0.3">
      <c r="A15" s="11" t="s">
        <v>24</v>
      </c>
      <c r="B15" s="12" t="s">
        <v>25</v>
      </c>
      <c r="C15" s="13">
        <v>26928</v>
      </c>
      <c r="D15" s="13">
        <v>125028</v>
      </c>
      <c r="E15" s="13">
        <v>125347</v>
      </c>
      <c r="F15" s="13">
        <v>125347</v>
      </c>
      <c r="G15" s="13">
        <v>379160</v>
      </c>
      <c r="H15" s="13">
        <v>379160</v>
      </c>
      <c r="I15" s="14">
        <f t="shared" si="0"/>
        <v>0.33059130709990503</v>
      </c>
      <c r="J15" s="14">
        <f t="shared" si="1"/>
        <v>0.33059130709990503</v>
      </c>
      <c r="K15" s="16"/>
    </row>
    <row r="16" spans="1:11" ht="34.5" thickBot="1" x14ac:dyDescent="0.3">
      <c r="A16" s="11" t="s">
        <v>26</v>
      </c>
      <c r="B16" s="12" t="s">
        <v>27</v>
      </c>
      <c r="C16" s="13"/>
      <c r="D16" s="13"/>
      <c r="E16" s="13"/>
      <c r="F16" s="13">
        <v>0</v>
      </c>
      <c r="G16" s="13">
        <v>802140.70000000007</v>
      </c>
      <c r="H16" s="13">
        <v>802140.70000000007</v>
      </c>
      <c r="I16" s="14">
        <f t="shared" si="0"/>
        <v>0</v>
      </c>
      <c r="J16" s="14">
        <f t="shared" si="1"/>
        <v>0</v>
      </c>
      <c r="K16" s="16"/>
    </row>
    <row r="17" spans="1:11" ht="34.5" thickBot="1" x14ac:dyDescent="0.3">
      <c r="A17" s="11" t="s">
        <v>28</v>
      </c>
      <c r="B17" s="12" t="s">
        <v>29</v>
      </c>
      <c r="C17" s="13">
        <v>60718</v>
      </c>
      <c r="D17" s="13"/>
      <c r="E17" s="13">
        <v>20</v>
      </c>
      <c r="F17" s="13">
        <v>20</v>
      </c>
      <c r="G17" s="13">
        <v>62</v>
      </c>
      <c r="H17" s="13">
        <v>5265684.0000268593</v>
      </c>
      <c r="I17" s="14">
        <f t="shared" si="0"/>
        <v>0.32258064516129031</v>
      </c>
      <c r="J17" s="14">
        <f t="shared" si="1"/>
        <v>3.7981770269347693E-6</v>
      </c>
      <c r="K17" s="16"/>
    </row>
    <row r="18" spans="1:11" ht="34.5" thickBot="1" x14ac:dyDescent="0.3">
      <c r="A18" s="11" t="s">
        <v>30</v>
      </c>
      <c r="B18" s="12" t="s">
        <v>31</v>
      </c>
      <c r="C18" s="13">
        <v>18112</v>
      </c>
      <c r="D18" s="13">
        <v>226251</v>
      </c>
      <c r="E18" s="13">
        <v>217644</v>
      </c>
      <c r="F18" s="13">
        <v>217644</v>
      </c>
      <c r="G18" s="13">
        <v>739766</v>
      </c>
      <c r="H18" s="13">
        <v>739766</v>
      </c>
      <c r="I18" s="14">
        <f t="shared" si="0"/>
        <v>0.29420654639440041</v>
      </c>
      <c r="J18" s="14">
        <f t="shared" si="1"/>
        <v>0.29420654639440041</v>
      </c>
      <c r="K18" s="16"/>
    </row>
    <row r="19" spans="1:11" ht="23.25" thickBot="1" x14ac:dyDescent="0.3">
      <c r="A19" s="11" t="s">
        <v>32</v>
      </c>
      <c r="B19" s="12" t="s">
        <v>33</v>
      </c>
      <c r="C19" s="13">
        <v>8672</v>
      </c>
      <c r="D19" s="13">
        <v>181147</v>
      </c>
      <c r="E19" s="13">
        <v>167247</v>
      </c>
      <c r="F19" s="13">
        <v>167247</v>
      </c>
      <c r="G19" s="13">
        <v>578076.29999999993</v>
      </c>
      <c r="H19" s="13">
        <v>578076.29999999993</v>
      </c>
      <c r="I19" s="14">
        <f t="shared" si="0"/>
        <v>0.28931647950279232</v>
      </c>
      <c r="J19" s="14">
        <f t="shared" si="1"/>
        <v>0.28931647950279232</v>
      </c>
      <c r="K19" s="16"/>
    </row>
    <row r="20" spans="1:11" ht="45.75" thickBot="1" x14ac:dyDescent="0.3">
      <c r="A20" s="11" t="s">
        <v>34</v>
      </c>
      <c r="B20" s="12" t="s">
        <v>35</v>
      </c>
      <c r="C20" s="13"/>
      <c r="D20" s="13"/>
      <c r="E20" s="13"/>
      <c r="F20" s="13">
        <v>0</v>
      </c>
      <c r="G20" s="13">
        <v>969846</v>
      </c>
      <c r="H20" s="13">
        <v>969846</v>
      </c>
      <c r="I20" s="14">
        <f t="shared" si="0"/>
        <v>0</v>
      </c>
      <c r="J20" s="14">
        <f t="shared" si="1"/>
        <v>0</v>
      </c>
      <c r="K20" s="16"/>
    </row>
    <row r="21" spans="1:11" ht="15.75" thickBot="1" x14ac:dyDescent="0.3">
      <c r="A21" s="11" t="s">
        <v>36</v>
      </c>
      <c r="B21" s="12" t="s">
        <v>37</v>
      </c>
      <c r="C21" s="13">
        <v>101695</v>
      </c>
      <c r="D21" s="13">
        <v>582320</v>
      </c>
      <c r="E21" s="13">
        <v>578698</v>
      </c>
      <c r="F21" s="13">
        <v>578698</v>
      </c>
      <c r="G21" s="13">
        <v>2179414</v>
      </c>
      <c r="H21" s="13">
        <v>2179414</v>
      </c>
      <c r="I21" s="14">
        <f t="shared" si="0"/>
        <v>0.26552917435604251</v>
      </c>
      <c r="J21" s="14">
        <f t="shared" si="1"/>
        <v>0.26552917435604251</v>
      </c>
      <c r="K21" s="16"/>
    </row>
    <row r="22" spans="1:11" ht="45.75" thickBot="1" x14ac:dyDescent="0.3">
      <c r="A22" s="11" t="s">
        <v>38</v>
      </c>
      <c r="B22" s="12" t="s">
        <v>39</v>
      </c>
      <c r="C22" s="13"/>
      <c r="D22" s="13"/>
      <c r="E22" s="13"/>
      <c r="F22" s="13">
        <v>0</v>
      </c>
      <c r="G22" s="13">
        <v>1117984</v>
      </c>
      <c r="H22" s="13">
        <v>2179414</v>
      </c>
      <c r="I22" s="14">
        <f t="shared" si="0"/>
        <v>0</v>
      </c>
      <c r="J22" s="14">
        <f t="shared" si="1"/>
        <v>0</v>
      </c>
      <c r="K22" s="16"/>
    </row>
    <row r="23" spans="1:11" ht="23.25" thickBot="1" x14ac:dyDescent="0.3">
      <c r="A23" s="11" t="s">
        <v>40</v>
      </c>
      <c r="B23" s="12" t="s">
        <v>41</v>
      </c>
      <c r="C23" s="13">
        <v>35734</v>
      </c>
      <c r="D23" s="13">
        <v>275242</v>
      </c>
      <c r="E23" s="13">
        <v>268727</v>
      </c>
      <c r="F23" s="13">
        <v>268627</v>
      </c>
      <c r="G23" s="13">
        <v>959785</v>
      </c>
      <c r="H23" s="13">
        <v>959785</v>
      </c>
      <c r="I23" s="14">
        <f t="shared" si="0"/>
        <v>0.27988247367900104</v>
      </c>
      <c r="J23" s="14">
        <f t="shared" si="1"/>
        <v>0.27988247367900104</v>
      </c>
      <c r="K23" s="16"/>
    </row>
    <row r="24" spans="1:11" ht="23.25" thickBot="1" x14ac:dyDescent="0.3">
      <c r="A24" s="11" t="s">
        <v>42</v>
      </c>
      <c r="B24" s="12" t="s">
        <v>43</v>
      </c>
      <c r="C24" s="13">
        <v>30524</v>
      </c>
      <c r="D24" s="13">
        <v>159501</v>
      </c>
      <c r="E24" s="13">
        <v>161717</v>
      </c>
      <c r="F24" s="13">
        <v>161717</v>
      </c>
      <c r="G24" s="13">
        <v>536067.00000000012</v>
      </c>
      <c r="H24" s="13">
        <v>536067.00000000012</v>
      </c>
      <c r="I24" s="14">
        <f t="shared" si="0"/>
        <v>0.30167311175655276</v>
      </c>
      <c r="J24" s="14">
        <f t="shared" si="1"/>
        <v>0.30167311175655276</v>
      </c>
      <c r="K24" s="16"/>
    </row>
    <row r="25" spans="1:11" ht="23.25" thickBot="1" x14ac:dyDescent="0.3">
      <c r="A25" s="11" t="s">
        <v>44</v>
      </c>
      <c r="B25" s="12" t="s">
        <v>43</v>
      </c>
      <c r="C25" s="13">
        <v>173670</v>
      </c>
      <c r="D25" s="13">
        <v>177681</v>
      </c>
      <c r="E25" s="13">
        <v>173106</v>
      </c>
      <c r="F25" s="13">
        <v>173106.01000000103</v>
      </c>
      <c r="G25" s="13">
        <v>623675.00000000349</v>
      </c>
      <c r="H25" s="13">
        <v>6173237</v>
      </c>
      <c r="I25" s="14">
        <f t="shared" si="0"/>
        <v>0.27755803904277077</v>
      </c>
      <c r="J25" s="14">
        <f t="shared" si="1"/>
        <v>2.804136792415406E-2</v>
      </c>
      <c r="K25" s="16"/>
    </row>
    <row r="26" spans="1:11" ht="23.25" thickBot="1" x14ac:dyDescent="0.3">
      <c r="A26" s="11" t="s">
        <v>45</v>
      </c>
      <c r="B26" s="12" t="s">
        <v>41</v>
      </c>
      <c r="C26" s="13"/>
      <c r="D26" s="13"/>
      <c r="E26" s="13"/>
      <c r="F26" s="13">
        <v>0</v>
      </c>
      <c r="G26" s="13">
        <v>0</v>
      </c>
      <c r="H26" s="13">
        <v>0</v>
      </c>
      <c r="I26" s="14" t="e">
        <f t="shared" si="0"/>
        <v>#DIV/0!</v>
      </c>
      <c r="J26" s="14" t="e">
        <f t="shared" si="1"/>
        <v>#DIV/0!</v>
      </c>
      <c r="K26" s="16"/>
    </row>
    <row r="27" spans="1:11" ht="15.75" thickBot="1" x14ac:dyDescent="0.3">
      <c r="A27" s="11" t="s">
        <v>46</v>
      </c>
      <c r="B27" s="12" t="s">
        <v>25</v>
      </c>
      <c r="C27" s="13">
        <v>62113</v>
      </c>
      <c r="D27" s="13">
        <v>53058</v>
      </c>
      <c r="E27" s="13">
        <v>60213</v>
      </c>
      <c r="F27" s="13">
        <v>58617</v>
      </c>
      <c r="G27" s="13">
        <v>177546</v>
      </c>
      <c r="H27" s="13">
        <v>8529497</v>
      </c>
      <c r="I27" s="14">
        <f t="shared" si="0"/>
        <v>0.33015105944374978</v>
      </c>
      <c r="J27" s="14">
        <f t="shared" si="1"/>
        <v>6.872269255736886E-3</v>
      </c>
      <c r="K27" s="16"/>
    </row>
    <row r="28" spans="1:11" ht="57" thickBot="1" x14ac:dyDescent="0.3">
      <c r="A28" s="11" t="s">
        <v>47</v>
      </c>
      <c r="B28" s="12" t="s">
        <v>48</v>
      </c>
      <c r="C28" s="13">
        <v>18287</v>
      </c>
      <c r="D28" s="13">
        <v>141986</v>
      </c>
      <c r="E28" s="13">
        <v>144938</v>
      </c>
      <c r="F28" s="13">
        <v>144938</v>
      </c>
      <c r="G28" s="13">
        <v>477001</v>
      </c>
      <c r="H28" s="13">
        <v>477001</v>
      </c>
      <c r="I28" s="14">
        <f t="shared" si="0"/>
        <v>0.30385261246831768</v>
      </c>
      <c r="J28" s="14">
        <f t="shared" si="1"/>
        <v>0.30385261246831768</v>
      </c>
      <c r="K28" s="16"/>
    </row>
    <row r="29" spans="1:11" ht="34.5" thickBot="1" x14ac:dyDescent="0.3">
      <c r="A29" s="11" t="s">
        <v>49</v>
      </c>
      <c r="B29" s="12" t="s">
        <v>50</v>
      </c>
      <c r="C29" s="13">
        <v>63357</v>
      </c>
      <c r="D29" s="13">
        <v>110000</v>
      </c>
      <c r="E29" s="13">
        <v>113132</v>
      </c>
      <c r="F29" s="13">
        <v>113132</v>
      </c>
      <c r="G29" s="13">
        <v>389843</v>
      </c>
      <c r="H29" s="13">
        <v>389843</v>
      </c>
      <c r="I29" s="14">
        <f t="shared" si="0"/>
        <v>0.29019887493170327</v>
      </c>
      <c r="J29" s="14">
        <f t="shared" si="1"/>
        <v>0.29019887493170327</v>
      </c>
      <c r="K29" s="16"/>
    </row>
    <row r="30" spans="1:11" ht="23.25" thickBot="1" x14ac:dyDescent="0.3">
      <c r="A30" s="11" t="s">
        <v>51</v>
      </c>
      <c r="B30" s="12" t="s">
        <v>43</v>
      </c>
      <c r="C30" s="13">
        <v>36382</v>
      </c>
      <c r="D30" s="13"/>
      <c r="E30" s="13">
        <v>3881</v>
      </c>
      <c r="F30" s="13">
        <v>3881</v>
      </c>
      <c r="G30" s="13">
        <v>11693</v>
      </c>
      <c r="H30" s="13">
        <v>2953421</v>
      </c>
      <c r="I30" s="14">
        <f t="shared" si="0"/>
        <v>0.3319079791328145</v>
      </c>
      <c r="J30" s="14">
        <f t="shared" si="1"/>
        <v>1.3140693453456179E-3</v>
      </c>
      <c r="K30" s="16"/>
    </row>
    <row r="31" spans="1:11" ht="25.5" customHeight="1" thickBot="1" x14ac:dyDescent="0.3">
      <c r="A31" s="17" t="s">
        <v>52</v>
      </c>
      <c r="B31" s="18"/>
      <c r="C31" s="19"/>
      <c r="D31" s="19">
        <v>2684753</v>
      </c>
      <c r="E31" s="19">
        <v>2658603</v>
      </c>
      <c r="F31" s="19">
        <f t="shared" ref="F31:H31" si="2">SUM(F11:F30)</f>
        <v>2656907.0100000012</v>
      </c>
      <c r="G31" s="19">
        <f t="shared" si="2"/>
        <v>11511877.000000006</v>
      </c>
      <c r="H31" s="19">
        <f t="shared" si="2"/>
        <v>70822020.000026822</v>
      </c>
      <c r="I31" s="20">
        <f t="shared" si="0"/>
        <v>0.23079702901620647</v>
      </c>
      <c r="J31" s="20">
        <f t="shared" si="1"/>
        <v>3.7515267285499553E-2</v>
      </c>
      <c r="K31" s="21"/>
    </row>
    <row r="32" spans="1:11" ht="21" customHeight="1" thickBot="1" x14ac:dyDescent="0.3">
      <c r="A32" s="22" t="s">
        <v>53</v>
      </c>
      <c r="B32" s="23"/>
      <c r="C32" s="24"/>
      <c r="D32" s="24">
        <v>2012309</v>
      </c>
      <c r="E32" s="24">
        <v>2031851</v>
      </c>
      <c r="F32" s="24">
        <f t="shared" ref="F32:H32" si="3">F33-F31</f>
        <v>2029212.0000000005</v>
      </c>
      <c r="G32" s="24">
        <f t="shared" si="3"/>
        <v>7176219.3593632672</v>
      </c>
      <c r="H32" s="24">
        <f t="shared" si="3"/>
        <v>15901186.500001043</v>
      </c>
      <c r="I32" s="14">
        <f t="shared" si="0"/>
        <v>0.28276894815824705</v>
      </c>
      <c r="J32" s="14">
        <f t="shared" si="1"/>
        <v>0.12761387334208471</v>
      </c>
      <c r="K32" s="16"/>
    </row>
    <row r="33" spans="1:11" ht="27" customHeight="1" thickBot="1" x14ac:dyDescent="0.3">
      <c r="A33" s="25" t="s">
        <v>54</v>
      </c>
      <c r="B33" s="26"/>
      <c r="C33" s="27"/>
      <c r="D33" s="27">
        <v>4697062</v>
      </c>
      <c r="E33" s="27">
        <v>4690454</v>
      </c>
      <c r="F33" s="27">
        <v>4686119.0100000016</v>
      </c>
      <c r="G33" s="27">
        <v>18688096.359363273</v>
      </c>
      <c r="H33" s="27">
        <v>86723206.500027865</v>
      </c>
      <c r="I33" s="28">
        <f t="shared" si="0"/>
        <v>0.25075421915042306</v>
      </c>
      <c r="J33" s="29">
        <f t="shared" si="1"/>
        <v>5.4035352232951576E-2</v>
      </c>
      <c r="K33" s="29"/>
    </row>
    <row r="34" spans="1:11" ht="23.25" customHeight="1" thickBot="1" x14ac:dyDescent="0.3">
      <c r="A34" s="30" t="s">
        <v>55</v>
      </c>
      <c r="B34" s="31"/>
      <c r="C34" s="32"/>
      <c r="D34" s="32">
        <v>0.57158134169827868</v>
      </c>
      <c r="E34" s="32">
        <v>0.56681144298611608</v>
      </c>
      <c r="F34" s="32">
        <f t="shared" ref="F34:H34" si="4">F31/F33</f>
        <v>0.56697386565092811</v>
      </c>
      <c r="G34" s="32">
        <f t="shared" si="4"/>
        <v>0.61600051597723193</v>
      </c>
      <c r="H34" s="32">
        <f t="shared" si="4"/>
        <v>0.81664438918092896</v>
      </c>
      <c r="I34" s="33"/>
      <c r="J34" s="33"/>
      <c r="K34" s="21"/>
    </row>
    <row r="35" spans="1:11" ht="19.5" customHeight="1" thickBot="1" x14ac:dyDescent="0.3">
      <c r="A35" s="34" t="s">
        <v>56</v>
      </c>
      <c r="B35" s="35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abSelected="1" topLeftCell="A19" workbookViewId="0">
      <selection activeCell="C30" sqref="C30"/>
    </sheetView>
  </sheetViews>
  <sheetFormatPr baseColWidth="10" defaultRowHeight="12.75" x14ac:dyDescent="0.25"/>
  <cols>
    <col min="1" max="1" width="25" style="37" customWidth="1"/>
    <col min="2" max="2" width="14.140625" style="37" customWidth="1"/>
    <col min="3" max="3" width="14.5703125" style="37" customWidth="1"/>
    <col min="4" max="4" width="14.28515625" style="37" customWidth="1"/>
    <col min="5" max="5" width="12.42578125" style="37" bestFit="1" customWidth="1"/>
    <col min="6" max="6" width="14.85546875" style="37" customWidth="1"/>
    <col min="7" max="7" width="14.140625" style="37" customWidth="1"/>
    <col min="8" max="8" width="16.42578125" style="37" customWidth="1"/>
    <col min="9" max="9" width="11.42578125" style="39"/>
    <col min="10" max="256" width="11.42578125" style="37"/>
    <col min="257" max="257" width="25" style="37" customWidth="1"/>
    <col min="258" max="258" width="14.140625" style="37" customWidth="1"/>
    <col min="259" max="259" width="14.5703125" style="37" customWidth="1"/>
    <col min="260" max="260" width="14.28515625" style="37" customWidth="1"/>
    <col min="261" max="261" width="11.42578125" style="37"/>
    <col min="262" max="262" width="14.85546875" style="37" customWidth="1"/>
    <col min="263" max="263" width="14.140625" style="37" customWidth="1"/>
    <col min="264" max="264" width="16.42578125" style="37" customWidth="1"/>
    <col min="265" max="512" width="11.42578125" style="37"/>
    <col min="513" max="513" width="25" style="37" customWidth="1"/>
    <col min="514" max="514" width="14.140625" style="37" customWidth="1"/>
    <col min="515" max="515" width="14.5703125" style="37" customWidth="1"/>
    <col min="516" max="516" width="14.28515625" style="37" customWidth="1"/>
    <col min="517" max="517" width="11.42578125" style="37"/>
    <col min="518" max="518" width="14.85546875" style="37" customWidth="1"/>
    <col min="519" max="519" width="14.140625" style="37" customWidth="1"/>
    <col min="520" max="520" width="16.42578125" style="37" customWidth="1"/>
    <col min="521" max="768" width="11.42578125" style="37"/>
    <col min="769" max="769" width="25" style="37" customWidth="1"/>
    <col min="770" max="770" width="14.140625" style="37" customWidth="1"/>
    <col min="771" max="771" width="14.5703125" style="37" customWidth="1"/>
    <col min="772" max="772" width="14.28515625" style="37" customWidth="1"/>
    <col min="773" max="773" width="11.42578125" style="37"/>
    <col min="774" max="774" width="14.85546875" style="37" customWidth="1"/>
    <col min="775" max="775" width="14.140625" style="37" customWidth="1"/>
    <col min="776" max="776" width="16.42578125" style="37" customWidth="1"/>
    <col min="777" max="1024" width="11.42578125" style="37"/>
    <col min="1025" max="1025" width="25" style="37" customWidth="1"/>
    <col min="1026" max="1026" width="14.140625" style="37" customWidth="1"/>
    <col min="1027" max="1027" width="14.5703125" style="37" customWidth="1"/>
    <col min="1028" max="1028" width="14.28515625" style="37" customWidth="1"/>
    <col min="1029" max="1029" width="11.42578125" style="37"/>
    <col min="1030" max="1030" width="14.85546875" style="37" customWidth="1"/>
    <col min="1031" max="1031" width="14.140625" style="37" customWidth="1"/>
    <col min="1032" max="1032" width="16.42578125" style="37" customWidth="1"/>
    <col min="1033" max="1280" width="11.42578125" style="37"/>
    <col min="1281" max="1281" width="25" style="37" customWidth="1"/>
    <col min="1282" max="1282" width="14.140625" style="37" customWidth="1"/>
    <col min="1283" max="1283" width="14.5703125" style="37" customWidth="1"/>
    <col min="1284" max="1284" width="14.28515625" style="37" customWidth="1"/>
    <col min="1285" max="1285" width="11.42578125" style="37"/>
    <col min="1286" max="1286" width="14.85546875" style="37" customWidth="1"/>
    <col min="1287" max="1287" width="14.140625" style="37" customWidth="1"/>
    <col min="1288" max="1288" width="16.42578125" style="37" customWidth="1"/>
    <col min="1289" max="1536" width="11.42578125" style="37"/>
    <col min="1537" max="1537" width="25" style="37" customWidth="1"/>
    <col min="1538" max="1538" width="14.140625" style="37" customWidth="1"/>
    <col min="1539" max="1539" width="14.5703125" style="37" customWidth="1"/>
    <col min="1540" max="1540" width="14.28515625" style="37" customWidth="1"/>
    <col min="1541" max="1541" width="11.42578125" style="37"/>
    <col min="1542" max="1542" width="14.85546875" style="37" customWidth="1"/>
    <col min="1543" max="1543" width="14.140625" style="37" customWidth="1"/>
    <col min="1544" max="1544" width="16.42578125" style="37" customWidth="1"/>
    <col min="1545" max="1792" width="11.42578125" style="37"/>
    <col min="1793" max="1793" width="25" style="37" customWidth="1"/>
    <col min="1794" max="1794" width="14.140625" style="37" customWidth="1"/>
    <col min="1795" max="1795" width="14.5703125" style="37" customWidth="1"/>
    <col min="1796" max="1796" width="14.28515625" style="37" customWidth="1"/>
    <col min="1797" max="1797" width="11.42578125" style="37"/>
    <col min="1798" max="1798" width="14.85546875" style="37" customWidth="1"/>
    <col min="1799" max="1799" width="14.140625" style="37" customWidth="1"/>
    <col min="1800" max="1800" width="16.42578125" style="37" customWidth="1"/>
    <col min="1801" max="2048" width="11.42578125" style="37"/>
    <col min="2049" max="2049" width="25" style="37" customWidth="1"/>
    <col min="2050" max="2050" width="14.140625" style="37" customWidth="1"/>
    <col min="2051" max="2051" width="14.5703125" style="37" customWidth="1"/>
    <col min="2052" max="2052" width="14.28515625" style="37" customWidth="1"/>
    <col min="2053" max="2053" width="11.42578125" style="37"/>
    <col min="2054" max="2054" width="14.85546875" style="37" customWidth="1"/>
    <col min="2055" max="2055" width="14.140625" style="37" customWidth="1"/>
    <col min="2056" max="2056" width="16.42578125" style="37" customWidth="1"/>
    <col min="2057" max="2304" width="11.42578125" style="37"/>
    <col min="2305" max="2305" width="25" style="37" customWidth="1"/>
    <col min="2306" max="2306" width="14.140625" style="37" customWidth="1"/>
    <col min="2307" max="2307" width="14.5703125" style="37" customWidth="1"/>
    <col min="2308" max="2308" width="14.28515625" style="37" customWidth="1"/>
    <col min="2309" max="2309" width="11.42578125" style="37"/>
    <col min="2310" max="2310" width="14.85546875" style="37" customWidth="1"/>
    <col min="2311" max="2311" width="14.140625" style="37" customWidth="1"/>
    <col min="2312" max="2312" width="16.42578125" style="37" customWidth="1"/>
    <col min="2313" max="2560" width="11.42578125" style="37"/>
    <col min="2561" max="2561" width="25" style="37" customWidth="1"/>
    <col min="2562" max="2562" width="14.140625" style="37" customWidth="1"/>
    <col min="2563" max="2563" width="14.5703125" style="37" customWidth="1"/>
    <col min="2564" max="2564" width="14.28515625" style="37" customWidth="1"/>
    <col min="2565" max="2565" width="11.42578125" style="37"/>
    <col min="2566" max="2566" width="14.85546875" style="37" customWidth="1"/>
    <col min="2567" max="2567" width="14.140625" style="37" customWidth="1"/>
    <col min="2568" max="2568" width="16.42578125" style="37" customWidth="1"/>
    <col min="2569" max="2816" width="11.42578125" style="37"/>
    <col min="2817" max="2817" width="25" style="37" customWidth="1"/>
    <col min="2818" max="2818" width="14.140625" style="37" customWidth="1"/>
    <col min="2819" max="2819" width="14.5703125" style="37" customWidth="1"/>
    <col min="2820" max="2820" width="14.28515625" style="37" customWidth="1"/>
    <col min="2821" max="2821" width="11.42578125" style="37"/>
    <col min="2822" max="2822" width="14.85546875" style="37" customWidth="1"/>
    <col min="2823" max="2823" width="14.140625" style="37" customWidth="1"/>
    <col min="2824" max="2824" width="16.42578125" style="37" customWidth="1"/>
    <col min="2825" max="3072" width="11.42578125" style="37"/>
    <col min="3073" max="3073" width="25" style="37" customWidth="1"/>
    <col min="3074" max="3074" width="14.140625" style="37" customWidth="1"/>
    <col min="3075" max="3075" width="14.5703125" style="37" customWidth="1"/>
    <col min="3076" max="3076" width="14.28515625" style="37" customWidth="1"/>
    <col min="3077" max="3077" width="11.42578125" style="37"/>
    <col min="3078" max="3078" width="14.85546875" style="37" customWidth="1"/>
    <col min="3079" max="3079" width="14.140625" style="37" customWidth="1"/>
    <col min="3080" max="3080" width="16.42578125" style="37" customWidth="1"/>
    <col min="3081" max="3328" width="11.42578125" style="37"/>
    <col min="3329" max="3329" width="25" style="37" customWidth="1"/>
    <col min="3330" max="3330" width="14.140625" style="37" customWidth="1"/>
    <col min="3331" max="3331" width="14.5703125" style="37" customWidth="1"/>
    <col min="3332" max="3332" width="14.28515625" style="37" customWidth="1"/>
    <col min="3333" max="3333" width="11.42578125" style="37"/>
    <col min="3334" max="3334" width="14.85546875" style="37" customWidth="1"/>
    <col min="3335" max="3335" width="14.140625" style="37" customWidth="1"/>
    <col min="3336" max="3336" width="16.42578125" style="37" customWidth="1"/>
    <col min="3337" max="3584" width="11.42578125" style="37"/>
    <col min="3585" max="3585" width="25" style="37" customWidth="1"/>
    <col min="3586" max="3586" width="14.140625" style="37" customWidth="1"/>
    <col min="3587" max="3587" width="14.5703125" style="37" customWidth="1"/>
    <col min="3588" max="3588" width="14.28515625" style="37" customWidth="1"/>
    <col min="3589" max="3589" width="11.42578125" style="37"/>
    <col min="3590" max="3590" width="14.85546875" style="37" customWidth="1"/>
    <col min="3591" max="3591" width="14.140625" style="37" customWidth="1"/>
    <col min="3592" max="3592" width="16.42578125" style="37" customWidth="1"/>
    <col min="3593" max="3840" width="11.42578125" style="37"/>
    <col min="3841" max="3841" width="25" style="37" customWidth="1"/>
    <col min="3842" max="3842" width="14.140625" style="37" customWidth="1"/>
    <col min="3843" max="3843" width="14.5703125" style="37" customWidth="1"/>
    <col min="3844" max="3844" width="14.28515625" style="37" customWidth="1"/>
    <col min="3845" max="3845" width="11.42578125" style="37"/>
    <col min="3846" max="3846" width="14.85546875" style="37" customWidth="1"/>
    <col min="3847" max="3847" width="14.140625" style="37" customWidth="1"/>
    <col min="3848" max="3848" width="16.42578125" style="37" customWidth="1"/>
    <col min="3849" max="4096" width="11.42578125" style="37"/>
    <col min="4097" max="4097" width="25" style="37" customWidth="1"/>
    <col min="4098" max="4098" width="14.140625" style="37" customWidth="1"/>
    <col min="4099" max="4099" width="14.5703125" style="37" customWidth="1"/>
    <col min="4100" max="4100" width="14.28515625" style="37" customWidth="1"/>
    <col min="4101" max="4101" width="11.42578125" style="37"/>
    <col min="4102" max="4102" width="14.85546875" style="37" customWidth="1"/>
    <col min="4103" max="4103" width="14.140625" style="37" customWidth="1"/>
    <col min="4104" max="4104" width="16.42578125" style="37" customWidth="1"/>
    <col min="4105" max="4352" width="11.42578125" style="37"/>
    <col min="4353" max="4353" width="25" style="37" customWidth="1"/>
    <col min="4354" max="4354" width="14.140625" style="37" customWidth="1"/>
    <col min="4355" max="4355" width="14.5703125" style="37" customWidth="1"/>
    <col min="4356" max="4356" width="14.28515625" style="37" customWidth="1"/>
    <col min="4357" max="4357" width="11.42578125" style="37"/>
    <col min="4358" max="4358" width="14.85546875" style="37" customWidth="1"/>
    <col min="4359" max="4359" width="14.140625" style="37" customWidth="1"/>
    <col min="4360" max="4360" width="16.42578125" style="37" customWidth="1"/>
    <col min="4361" max="4608" width="11.42578125" style="37"/>
    <col min="4609" max="4609" width="25" style="37" customWidth="1"/>
    <col min="4610" max="4610" width="14.140625" style="37" customWidth="1"/>
    <col min="4611" max="4611" width="14.5703125" style="37" customWidth="1"/>
    <col min="4612" max="4612" width="14.28515625" style="37" customWidth="1"/>
    <col min="4613" max="4613" width="11.42578125" style="37"/>
    <col min="4614" max="4614" width="14.85546875" style="37" customWidth="1"/>
    <col min="4615" max="4615" width="14.140625" style="37" customWidth="1"/>
    <col min="4616" max="4616" width="16.42578125" style="37" customWidth="1"/>
    <col min="4617" max="4864" width="11.42578125" style="37"/>
    <col min="4865" max="4865" width="25" style="37" customWidth="1"/>
    <col min="4866" max="4866" width="14.140625" style="37" customWidth="1"/>
    <col min="4867" max="4867" width="14.5703125" style="37" customWidth="1"/>
    <col min="4868" max="4868" width="14.28515625" style="37" customWidth="1"/>
    <col min="4869" max="4869" width="11.42578125" style="37"/>
    <col min="4870" max="4870" width="14.85546875" style="37" customWidth="1"/>
    <col min="4871" max="4871" width="14.140625" style="37" customWidth="1"/>
    <col min="4872" max="4872" width="16.42578125" style="37" customWidth="1"/>
    <col min="4873" max="5120" width="11.42578125" style="37"/>
    <col min="5121" max="5121" width="25" style="37" customWidth="1"/>
    <col min="5122" max="5122" width="14.140625" style="37" customWidth="1"/>
    <col min="5123" max="5123" width="14.5703125" style="37" customWidth="1"/>
    <col min="5124" max="5124" width="14.28515625" style="37" customWidth="1"/>
    <col min="5125" max="5125" width="11.42578125" style="37"/>
    <col min="5126" max="5126" width="14.85546875" style="37" customWidth="1"/>
    <col min="5127" max="5127" width="14.140625" style="37" customWidth="1"/>
    <col min="5128" max="5128" width="16.42578125" style="37" customWidth="1"/>
    <col min="5129" max="5376" width="11.42578125" style="37"/>
    <col min="5377" max="5377" width="25" style="37" customWidth="1"/>
    <col min="5378" max="5378" width="14.140625" style="37" customWidth="1"/>
    <col min="5379" max="5379" width="14.5703125" style="37" customWidth="1"/>
    <col min="5380" max="5380" width="14.28515625" style="37" customWidth="1"/>
    <col min="5381" max="5381" width="11.42578125" style="37"/>
    <col min="5382" max="5382" width="14.85546875" style="37" customWidth="1"/>
    <col min="5383" max="5383" width="14.140625" style="37" customWidth="1"/>
    <col min="5384" max="5384" width="16.42578125" style="37" customWidth="1"/>
    <col min="5385" max="5632" width="11.42578125" style="37"/>
    <col min="5633" max="5633" width="25" style="37" customWidth="1"/>
    <col min="5634" max="5634" width="14.140625" style="37" customWidth="1"/>
    <col min="5635" max="5635" width="14.5703125" style="37" customWidth="1"/>
    <col min="5636" max="5636" width="14.28515625" style="37" customWidth="1"/>
    <col min="5637" max="5637" width="11.42578125" style="37"/>
    <col min="5638" max="5638" width="14.85546875" style="37" customWidth="1"/>
    <col min="5639" max="5639" width="14.140625" style="37" customWidth="1"/>
    <col min="5640" max="5640" width="16.42578125" style="37" customWidth="1"/>
    <col min="5641" max="5888" width="11.42578125" style="37"/>
    <col min="5889" max="5889" width="25" style="37" customWidth="1"/>
    <col min="5890" max="5890" width="14.140625" style="37" customWidth="1"/>
    <col min="5891" max="5891" width="14.5703125" style="37" customWidth="1"/>
    <col min="5892" max="5892" width="14.28515625" style="37" customWidth="1"/>
    <col min="5893" max="5893" width="11.42578125" style="37"/>
    <col min="5894" max="5894" width="14.85546875" style="37" customWidth="1"/>
    <col min="5895" max="5895" width="14.140625" style="37" customWidth="1"/>
    <col min="5896" max="5896" width="16.42578125" style="37" customWidth="1"/>
    <col min="5897" max="6144" width="11.42578125" style="37"/>
    <col min="6145" max="6145" width="25" style="37" customWidth="1"/>
    <col min="6146" max="6146" width="14.140625" style="37" customWidth="1"/>
    <col min="6147" max="6147" width="14.5703125" style="37" customWidth="1"/>
    <col min="6148" max="6148" width="14.28515625" style="37" customWidth="1"/>
    <col min="6149" max="6149" width="11.42578125" style="37"/>
    <col min="6150" max="6150" width="14.85546875" style="37" customWidth="1"/>
    <col min="6151" max="6151" width="14.140625" style="37" customWidth="1"/>
    <col min="6152" max="6152" width="16.42578125" style="37" customWidth="1"/>
    <col min="6153" max="6400" width="11.42578125" style="37"/>
    <col min="6401" max="6401" width="25" style="37" customWidth="1"/>
    <col min="6402" max="6402" width="14.140625" style="37" customWidth="1"/>
    <col min="6403" max="6403" width="14.5703125" style="37" customWidth="1"/>
    <col min="6404" max="6404" width="14.28515625" style="37" customWidth="1"/>
    <col min="6405" max="6405" width="11.42578125" style="37"/>
    <col min="6406" max="6406" width="14.85546875" style="37" customWidth="1"/>
    <col min="6407" max="6407" width="14.140625" style="37" customWidth="1"/>
    <col min="6408" max="6408" width="16.42578125" style="37" customWidth="1"/>
    <col min="6409" max="6656" width="11.42578125" style="37"/>
    <col min="6657" max="6657" width="25" style="37" customWidth="1"/>
    <col min="6658" max="6658" width="14.140625" style="37" customWidth="1"/>
    <col min="6659" max="6659" width="14.5703125" style="37" customWidth="1"/>
    <col min="6660" max="6660" width="14.28515625" style="37" customWidth="1"/>
    <col min="6661" max="6661" width="11.42578125" style="37"/>
    <col min="6662" max="6662" width="14.85546875" style="37" customWidth="1"/>
    <col min="6663" max="6663" width="14.140625" style="37" customWidth="1"/>
    <col min="6664" max="6664" width="16.42578125" style="37" customWidth="1"/>
    <col min="6665" max="6912" width="11.42578125" style="37"/>
    <col min="6913" max="6913" width="25" style="37" customWidth="1"/>
    <col min="6914" max="6914" width="14.140625" style="37" customWidth="1"/>
    <col min="6915" max="6915" width="14.5703125" style="37" customWidth="1"/>
    <col min="6916" max="6916" width="14.28515625" style="37" customWidth="1"/>
    <col min="6917" max="6917" width="11.42578125" style="37"/>
    <col min="6918" max="6918" width="14.85546875" style="37" customWidth="1"/>
    <col min="6919" max="6919" width="14.140625" style="37" customWidth="1"/>
    <col min="6920" max="6920" width="16.42578125" style="37" customWidth="1"/>
    <col min="6921" max="7168" width="11.42578125" style="37"/>
    <col min="7169" max="7169" width="25" style="37" customWidth="1"/>
    <col min="7170" max="7170" width="14.140625" style="37" customWidth="1"/>
    <col min="7171" max="7171" width="14.5703125" style="37" customWidth="1"/>
    <col min="7172" max="7172" width="14.28515625" style="37" customWidth="1"/>
    <col min="7173" max="7173" width="11.42578125" style="37"/>
    <col min="7174" max="7174" width="14.85546875" style="37" customWidth="1"/>
    <col min="7175" max="7175" width="14.140625" style="37" customWidth="1"/>
    <col min="7176" max="7176" width="16.42578125" style="37" customWidth="1"/>
    <col min="7177" max="7424" width="11.42578125" style="37"/>
    <col min="7425" max="7425" width="25" style="37" customWidth="1"/>
    <col min="7426" max="7426" width="14.140625" style="37" customWidth="1"/>
    <col min="7427" max="7427" width="14.5703125" style="37" customWidth="1"/>
    <col min="7428" max="7428" width="14.28515625" style="37" customWidth="1"/>
    <col min="7429" max="7429" width="11.42578125" style="37"/>
    <col min="7430" max="7430" width="14.85546875" style="37" customWidth="1"/>
    <col min="7431" max="7431" width="14.140625" style="37" customWidth="1"/>
    <col min="7432" max="7432" width="16.42578125" style="37" customWidth="1"/>
    <col min="7433" max="7680" width="11.42578125" style="37"/>
    <col min="7681" max="7681" width="25" style="37" customWidth="1"/>
    <col min="7682" max="7682" width="14.140625" style="37" customWidth="1"/>
    <col min="7683" max="7683" width="14.5703125" style="37" customWidth="1"/>
    <col min="7684" max="7684" width="14.28515625" style="37" customWidth="1"/>
    <col min="7685" max="7685" width="11.42578125" style="37"/>
    <col min="7686" max="7686" width="14.85546875" style="37" customWidth="1"/>
    <col min="7687" max="7687" width="14.140625" style="37" customWidth="1"/>
    <col min="7688" max="7688" width="16.42578125" style="37" customWidth="1"/>
    <col min="7689" max="7936" width="11.42578125" style="37"/>
    <col min="7937" max="7937" width="25" style="37" customWidth="1"/>
    <col min="7938" max="7938" width="14.140625" style="37" customWidth="1"/>
    <col min="7939" max="7939" width="14.5703125" style="37" customWidth="1"/>
    <col min="7940" max="7940" width="14.28515625" style="37" customWidth="1"/>
    <col min="7941" max="7941" width="11.42578125" style="37"/>
    <col min="7942" max="7942" width="14.85546875" style="37" customWidth="1"/>
    <col min="7943" max="7943" width="14.140625" style="37" customWidth="1"/>
    <col min="7944" max="7944" width="16.42578125" style="37" customWidth="1"/>
    <col min="7945" max="8192" width="11.42578125" style="37"/>
    <col min="8193" max="8193" width="25" style="37" customWidth="1"/>
    <col min="8194" max="8194" width="14.140625" style="37" customWidth="1"/>
    <col min="8195" max="8195" width="14.5703125" style="37" customWidth="1"/>
    <col min="8196" max="8196" width="14.28515625" style="37" customWidth="1"/>
    <col min="8197" max="8197" width="11.42578125" style="37"/>
    <col min="8198" max="8198" width="14.85546875" style="37" customWidth="1"/>
    <col min="8199" max="8199" width="14.140625" style="37" customWidth="1"/>
    <col min="8200" max="8200" width="16.42578125" style="37" customWidth="1"/>
    <col min="8201" max="8448" width="11.42578125" style="37"/>
    <col min="8449" max="8449" width="25" style="37" customWidth="1"/>
    <col min="8450" max="8450" width="14.140625" style="37" customWidth="1"/>
    <col min="8451" max="8451" width="14.5703125" style="37" customWidth="1"/>
    <col min="8452" max="8452" width="14.28515625" style="37" customWidth="1"/>
    <col min="8453" max="8453" width="11.42578125" style="37"/>
    <col min="8454" max="8454" width="14.85546875" style="37" customWidth="1"/>
    <col min="8455" max="8455" width="14.140625" style="37" customWidth="1"/>
    <col min="8456" max="8456" width="16.42578125" style="37" customWidth="1"/>
    <col min="8457" max="8704" width="11.42578125" style="37"/>
    <col min="8705" max="8705" width="25" style="37" customWidth="1"/>
    <col min="8706" max="8706" width="14.140625" style="37" customWidth="1"/>
    <col min="8707" max="8707" width="14.5703125" style="37" customWidth="1"/>
    <col min="8708" max="8708" width="14.28515625" style="37" customWidth="1"/>
    <col min="8709" max="8709" width="11.42578125" style="37"/>
    <col min="8710" max="8710" width="14.85546875" style="37" customWidth="1"/>
    <col min="8711" max="8711" width="14.140625" style="37" customWidth="1"/>
    <col min="8712" max="8712" width="16.42578125" style="37" customWidth="1"/>
    <col min="8713" max="8960" width="11.42578125" style="37"/>
    <col min="8961" max="8961" width="25" style="37" customWidth="1"/>
    <col min="8962" max="8962" width="14.140625" style="37" customWidth="1"/>
    <col min="8963" max="8963" width="14.5703125" style="37" customWidth="1"/>
    <col min="8964" max="8964" width="14.28515625" style="37" customWidth="1"/>
    <col min="8965" max="8965" width="11.42578125" style="37"/>
    <col min="8966" max="8966" width="14.85546875" style="37" customWidth="1"/>
    <col min="8967" max="8967" width="14.140625" style="37" customWidth="1"/>
    <col min="8968" max="8968" width="16.42578125" style="37" customWidth="1"/>
    <col min="8969" max="9216" width="11.42578125" style="37"/>
    <col min="9217" max="9217" width="25" style="37" customWidth="1"/>
    <col min="9218" max="9218" width="14.140625" style="37" customWidth="1"/>
    <col min="9219" max="9219" width="14.5703125" style="37" customWidth="1"/>
    <col min="9220" max="9220" width="14.28515625" style="37" customWidth="1"/>
    <col min="9221" max="9221" width="11.42578125" style="37"/>
    <col min="9222" max="9222" width="14.85546875" style="37" customWidth="1"/>
    <col min="9223" max="9223" width="14.140625" style="37" customWidth="1"/>
    <col min="9224" max="9224" width="16.42578125" style="37" customWidth="1"/>
    <col min="9225" max="9472" width="11.42578125" style="37"/>
    <col min="9473" max="9473" width="25" style="37" customWidth="1"/>
    <col min="9474" max="9474" width="14.140625" style="37" customWidth="1"/>
    <col min="9475" max="9475" width="14.5703125" style="37" customWidth="1"/>
    <col min="9476" max="9476" width="14.28515625" style="37" customWidth="1"/>
    <col min="9477" max="9477" width="11.42578125" style="37"/>
    <col min="9478" max="9478" width="14.85546875" style="37" customWidth="1"/>
    <col min="9479" max="9479" width="14.140625" style="37" customWidth="1"/>
    <col min="9480" max="9480" width="16.42578125" style="37" customWidth="1"/>
    <col min="9481" max="9728" width="11.42578125" style="37"/>
    <col min="9729" max="9729" width="25" style="37" customWidth="1"/>
    <col min="9730" max="9730" width="14.140625" style="37" customWidth="1"/>
    <col min="9731" max="9731" width="14.5703125" style="37" customWidth="1"/>
    <col min="9732" max="9732" width="14.28515625" style="37" customWidth="1"/>
    <col min="9733" max="9733" width="11.42578125" style="37"/>
    <col min="9734" max="9734" width="14.85546875" style="37" customWidth="1"/>
    <col min="9735" max="9735" width="14.140625" style="37" customWidth="1"/>
    <col min="9736" max="9736" width="16.42578125" style="37" customWidth="1"/>
    <col min="9737" max="9984" width="11.42578125" style="37"/>
    <col min="9985" max="9985" width="25" style="37" customWidth="1"/>
    <col min="9986" max="9986" width="14.140625" style="37" customWidth="1"/>
    <col min="9987" max="9987" width="14.5703125" style="37" customWidth="1"/>
    <col min="9988" max="9988" width="14.28515625" style="37" customWidth="1"/>
    <col min="9989" max="9989" width="11.42578125" style="37"/>
    <col min="9990" max="9990" width="14.85546875" style="37" customWidth="1"/>
    <col min="9991" max="9991" width="14.140625" style="37" customWidth="1"/>
    <col min="9992" max="9992" width="16.42578125" style="37" customWidth="1"/>
    <col min="9993" max="10240" width="11.42578125" style="37"/>
    <col min="10241" max="10241" width="25" style="37" customWidth="1"/>
    <col min="10242" max="10242" width="14.140625" style="37" customWidth="1"/>
    <col min="10243" max="10243" width="14.5703125" style="37" customWidth="1"/>
    <col min="10244" max="10244" width="14.28515625" style="37" customWidth="1"/>
    <col min="10245" max="10245" width="11.42578125" style="37"/>
    <col min="10246" max="10246" width="14.85546875" style="37" customWidth="1"/>
    <col min="10247" max="10247" width="14.140625" style="37" customWidth="1"/>
    <col min="10248" max="10248" width="16.42578125" style="37" customWidth="1"/>
    <col min="10249" max="10496" width="11.42578125" style="37"/>
    <col min="10497" max="10497" width="25" style="37" customWidth="1"/>
    <col min="10498" max="10498" width="14.140625" style="37" customWidth="1"/>
    <col min="10499" max="10499" width="14.5703125" style="37" customWidth="1"/>
    <col min="10500" max="10500" width="14.28515625" style="37" customWidth="1"/>
    <col min="10501" max="10501" width="11.42578125" style="37"/>
    <col min="10502" max="10502" width="14.85546875" style="37" customWidth="1"/>
    <col min="10503" max="10503" width="14.140625" style="37" customWidth="1"/>
    <col min="10504" max="10504" width="16.42578125" style="37" customWidth="1"/>
    <col min="10505" max="10752" width="11.42578125" style="37"/>
    <col min="10753" max="10753" width="25" style="37" customWidth="1"/>
    <col min="10754" max="10754" width="14.140625" style="37" customWidth="1"/>
    <col min="10755" max="10755" width="14.5703125" style="37" customWidth="1"/>
    <col min="10756" max="10756" width="14.28515625" style="37" customWidth="1"/>
    <col min="10757" max="10757" width="11.42578125" style="37"/>
    <col min="10758" max="10758" width="14.85546875" style="37" customWidth="1"/>
    <col min="10759" max="10759" width="14.140625" style="37" customWidth="1"/>
    <col min="10760" max="10760" width="16.42578125" style="37" customWidth="1"/>
    <col min="10761" max="11008" width="11.42578125" style="37"/>
    <col min="11009" max="11009" width="25" style="37" customWidth="1"/>
    <col min="11010" max="11010" width="14.140625" style="37" customWidth="1"/>
    <col min="11011" max="11011" width="14.5703125" style="37" customWidth="1"/>
    <col min="11012" max="11012" width="14.28515625" style="37" customWidth="1"/>
    <col min="11013" max="11013" width="11.42578125" style="37"/>
    <col min="11014" max="11014" width="14.85546875" style="37" customWidth="1"/>
    <col min="11015" max="11015" width="14.140625" style="37" customWidth="1"/>
    <col min="11016" max="11016" width="16.42578125" style="37" customWidth="1"/>
    <col min="11017" max="11264" width="11.42578125" style="37"/>
    <col min="11265" max="11265" width="25" style="37" customWidth="1"/>
    <col min="11266" max="11266" width="14.140625" style="37" customWidth="1"/>
    <col min="11267" max="11267" width="14.5703125" style="37" customWidth="1"/>
    <col min="11268" max="11268" width="14.28515625" style="37" customWidth="1"/>
    <col min="11269" max="11269" width="11.42578125" style="37"/>
    <col min="11270" max="11270" width="14.85546875" style="37" customWidth="1"/>
    <col min="11271" max="11271" width="14.140625" style="37" customWidth="1"/>
    <col min="11272" max="11272" width="16.42578125" style="37" customWidth="1"/>
    <col min="11273" max="11520" width="11.42578125" style="37"/>
    <col min="11521" max="11521" width="25" style="37" customWidth="1"/>
    <col min="11522" max="11522" width="14.140625" style="37" customWidth="1"/>
    <col min="11523" max="11523" width="14.5703125" style="37" customWidth="1"/>
    <col min="11524" max="11524" width="14.28515625" style="37" customWidth="1"/>
    <col min="11525" max="11525" width="11.42578125" style="37"/>
    <col min="11526" max="11526" width="14.85546875" style="37" customWidth="1"/>
    <col min="11527" max="11527" width="14.140625" style="37" customWidth="1"/>
    <col min="11528" max="11528" width="16.42578125" style="37" customWidth="1"/>
    <col min="11529" max="11776" width="11.42578125" style="37"/>
    <col min="11777" max="11777" width="25" style="37" customWidth="1"/>
    <col min="11778" max="11778" width="14.140625" style="37" customWidth="1"/>
    <col min="11779" max="11779" width="14.5703125" style="37" customWidth="1"/>
    <col min="11780" max="11780" width="14.28515625" style="37" customWidth="1"/>
    <col min="11781" max="11781" width="11.42578125" style="37"/>
    <col min="11782" max="11782" width="14.85546875" style="37" customWidth="1"/>
    <col min="11783" max="11783" width="14.140625" style="37" customWidth="1"/>
    <col min="11784" max="11784" width="16.42578125" style="37" customWidth="1"/>
    <col min="11785" max="12032" width="11.42578125" style="37"/>
    <col min="12033" max="12033" width="25" style="37" customWidth="1"/>
    <col min="12034" max="12034" width="14.140625" style="37" customWidth="1"/>
    <col min="12035" max="12035" width="14.5703125" style="37" customWidth="1"/>
    <col min="12036" max="12036" width="14.28515625" style="37" customWidth="1"/>
    <col min="12037" max="12037" width="11.42578125" style="37"/>
    <col min="12038" max="12038" width="14.85546875" style="37" customWidth="1"/>
    <col min="12039" max="12039" width="14.140625" style="37" customWidth="1"/>
    <col min="12040" max="12040" width="16.42578125" style="37" customWidth="1"/>
    <col min="12041" max="12288" width="11.42578125" style="37"/>
    <col min="12289" max="12289" width="25" style="37" customWidth="1"/>
    <col min="12290" max="12290" width="14.140625" style="37" customWidth="1"/>
    <col min="12291" max="12291" width="14.5703125" style="37" customWidth="1"/>
    <col min="12292" max="12292" width="14.28515625" style="37" customWidth="1"/>
    <col min="12293" max="12293" width="11.42578125" style="37"/>
    <col min="12294" max="12294" width="14.85546875" style="37" customWidth="1"/>
    <col min="12295" max="12295" width="14.140625" style="37" customWidth="1"/>
    <col min="12296" max="12296" width="16.42578125" style="37" customWidth="1"/>
    <col min="12297" max="12544" width="11.42578125" style="37"/>
    <col min="12545" max="12545" width="25" style="37" customWidth="1"/>
    <col min="12546" max="12546" width="14.140625" style="37" customWidth="1"/>
    <col min="12547" max="12547" width="14.5703125" style="37" customWidth="1"/>
    <col min="12548" max="12548" width="14.28515625" style="37" customWidth="1"/>
    <col min="12549" max="12549" width="11.42578125" style="37"/>
    <col min="12550" max="12550" width="14.85546875" style="37" customWidth="1"/>
    <col min="12551" max="12551" width="14.140625" style="37" customWidth="1"/>
    <col min="12552" max="12552" width="16.42578125" style="37" customWidth="1"/>
    <col min="12553" max="12800" width="11.42578125" style="37"/>
    <col min="12801" max="12801" width="25" style="37" customWidth="1"/>
    <col min="12802" max="12802" width="14.140625" style="37" customWidth="1"/>
    <col min="12803" max="12803" width="14.5703125" style="37" customWidth="1"/>
    <col min="12804" max="12804" width="14.28515625" style="37" customWidth="1"/>
    <col min="12805" max="12805" width="11.42578125" style="37"/>
    <col min="12806" max="12806" width="14.85546875" style="37" customWidth="1"/>
    <col min="12807" max="12807" width="14.140625" style="37" customWidth="1"/>
    <col min="12808" max="12808" width="16.42578125" style="37" customWidth="1"/>
    <col min="12809" max="13056" width="11.42578125" style="37"/>
    <col min="13057" max="13057" width="25" style="37" customWidth="1"/>
    <col min="13058" max="13058" width="14.140625" style="37" customWidth="1"/>
    <col min="13059" max="13059" width="14.5703125" style="37" customWidth="1"/>
    <col min="13060" max="13060" width="14.28515625" style="37" customWidth="1"/>
    <col min="13061" max="13061" width="11.42578125" style="37"/>
    <col min="13062" max="13062" width="14.85546875" style="37" customWidth="1"/>
    <col min="13063" max="13063" width="14.140625" style="37" customWidth="1"/>
    <col min="13064" max="13064" width="16.42578125" style="37" customWidth="1"/>
    <col min="13065" max="13312" width="11.42578125" style="37"/>
    <col min="13313" max="13313" width="25" style="37" customWidth="1"/>
    <col min="13314" max="13314" width="14.140625" style="37" customWidth="1"/>
    <col min="13315" max="13315" width="14.5703125" style="37" customWidth="1"/>
    <col min="13316" max="13316" width="14.28515625" style="37" customWidth="1"/>
    <col min="13317" max="13317" width="11.42578125" style="37"/>
    <col min="13318" max="13318" width="14.85546875" style="37" customWidth="1"/>
    <col min="13319" max="13319" width="14.140625" style="37" customWidth="1"/>
    <col min="13320" max="13320" width="16.42578125" style="37" customWidth="1"/>
    <col min="13321" max="13568" width="11.42578125" style="37"/>
    <col min="13569" max="13569" width="25" style="37" customWidth="1"/>
    <col min="13570" max="13570" width="14.140625" style="37" customWidth="1"/>
    <col min="13571" max="13571" width="14.5703125" style="37" customWidth="1"/>
    <col min="13572" max="13572" width="14.28515625" style="37" customWidth="1"/>
    <col min="13573" max="13573" width="11.42578125" style="37"/>
    <col min="13574" max="13574" width="14.85546875" style="37" customWidth="1"/>
    <col min="13575" max="13575" width="14.140625" style="37" customWidth="1"/>
    <col min="13576" max="13576" width="16.42578125" style="37" customWidth="1"/>
    <col min="13577" max="13824" width="11.42578125" style="37"/>
    <col min="13825" max="13825" width="25" style="37" customWidth="1"/>
    <col min="13826" max="13826" width="14.140625" style="37" customWidth="1"/>
    <col min="13827" max="13827" width="14.5703125" style="37" customWidth="1"/>
    <col min="13828" max="13828" width="14.28515625" style="37" customWidth="1"/>
    <col min="13829" max="13829" width="11.42578125" style="37"/>
    <col min="13830" max="13830" width="14.85546875" style="37" customWidth="1"/>
    <col min="13831" max="13831" width="14.140625" style="37" customWidth="1"/>
    <col min="13832" max="13832" width="16.42578125" style="37" customWidth="1"/>
    <col min="13833" max="14080" width="11.42578125" style="37"/>
    <col min="14081" max="14081" width="25" style="37" customWidth="1"/>
    <col min="14082" max="14082" width="14.140625" style="37" customWidth="1"/>
    <col min="14083" max="14083" width="14.5703125" style="37" customWidth="1"/>
    <col min="14084" max="14084" width="14.28515625" style="37" customWidth="1"/>
    <col min="14085" max="14085" width="11.42578125" style="37"/>
    <col min="14086" max="14086" width="14.85546875" style="37" customWidth="1"/>
    <col min="14087" max="14087" width="14.140625" style="37" customWidth="1"/>
    <col min="14088" max="14088" width="16.42578125" style="37" customWidth="1"/>
    <col min="14089" max="14336" width="11.42578125" style="37"/>
    <col min="14337" max="14337" width="25" style="37" customWidth="1"/>
    <col min="14338" max="14338" width="14.140625" style="37" customWidth="1"/>
    <col min="14339" max="14339" width="14.5703125" style="37" customWidth="1"/>
    <col min="14340" max="14340" width="14.28515625" style="37" customWidth="1"/>
    <col min="14341" max="14341" width="11.42578125" style="37"/>
    <col min="14342" max="14342" width="14.85546875" style="37" customWidth="1"/>
    <col min="14343" max="14343" width="14.140625" style="37" customWidth="1"/>
    <col min="14344" max="14344" width="16.42578125" style="37" customWidth="1"/>
    <col min="14345" max="14592" width="11.42578125" style="37"/>
    <col min="14593" max="14593" width="25" style="37" customWidth="1"/>
    <col min="14594" max="14594" width="14.140625" style="37" customWidth="1"/>
    <col min="14595" max="14595" width="14.5703125" style="37" customWidth="1"/>
    <col min="14596" max="14596" width="14.28515625" style="37" customWidth="1"/>
    <col min="14597" max="14597" width="11.42578125" style="37"/>
    <col min="14598" max="14598" width="14.85546875" style="37" customWidth="1"/>
    <col min="14599" max="14599" width="14.140625" style="37" customWidth="1"/>
    <col min="14600" max="14600" width="16.42578125" style="37" customWidth="1"/>
    <col min="14601" max="14848" width="11.42578125" style="37"/>
    <col min="14849" max="14849" width="25" style="37" customWidth="1"/>
    <col min="14850" max="14850" width="14.140625" style="37" customWidth="1"/>
    <col min="14851" max="14851" width="14.5703125" style="37" customWidth="1"/>
    <col min="14852" max="14852" width="14.28515625" style="37" customWidth="1"/>
    <col min="14853" max="14853" width="11.42578125" style="37"/>
    <col min="14854" max="14854" width="14.85546875" style="37" customWidth="1"/>
    <col min="14855" max="14855" width="14.140625" style="37" customWidth="1"/>
    <col min="14856" max="14856" width="16.42578125" style="37" customWidth="1"/>
    <col min="14857" max="15104" width="11.42578125" style="37"/>
    <col min="15105" max="15105" width="25" style="37" customWidth="1"/>
    <col min="15106" max="15106" width="14.140625" style="37" customWidth="1"/>
    <col min="15107" max="15107" width="14.5703125" style="37" customWidth="1"/>
    <col min="15108" max="15108" width="14.28515625" style="37" customWidth="1"/>
    <col min="15109" max="15109" width="11.42578125" style="37"/>
    <col min="15110" max="15110" width="14.85546875" style="37" customWidth="1"/>
    <col min="15111" max="15111" width="14.140625" style="37" customWidth="1"/>
    <col min="15112" max="15112" width="16.42578125" style="37" customWidth="1"/>
    <col min="15113" max="15360" width="11.42578125" style="37"/>
    <col min="15361" max="15361" width="25" style="37" customWidth="1"/>
    <col min="15362" max="15362" width="14.140625" style="37" customWidth="1"/>
    <col min="15363" max="15363" width="14.5703125" style="37" customWidth="1"/>
    <col min="15364" max="15364" width="14.28515625" style="37" customWidth="1"/>
    <col min="15365" max="15365" width="11.42578125" style="37"/>
    <col min="15366" max="15366" width="14.85546875" style="37" customWidth="1"/>
    <col min="15367" max="15367" width="14.140625" style="37" customWidth="1"/>
    <col min="15368" max="15368" width="16.42578125" style="37" customWidth="1"/>
    <col min="15369" max="15616" width="11.42578125" style="37"/>
    <col min="15617" max="15617" width="25" style="37" customWidth="1"/>
    <col min="15618" max="15618" width="14.140625" style="37" customWidth="1"/>
    <col min="15619" max="15619" width="14.5703125" style="37" customWidth="1"/>
    <col min="15620" max="15620" width="14.28515625" style="37" customWidth="1"/>
    <col min="15621" max="15621" width="11.42578125" style="37"/>
    <col min="15622" max="15622" width="14.85546875" style="37" customWidth="1"/>
    <col min="15623" max="15623" width="14.140625" style="37" customWidth="1"/>
    <col min="15624" max="15624" width="16.42578125" style="37" customWidth="1"/>
    <col min="15625" max="15872" width="11.42578125" style="37"/>
    <col min="15873" max="15873" width="25" style="37" customWidth="1"/>
    <col min="15874" max="15874" width="14.140625" style="37" customWidth="1"/>
    <col min="15875" max="15875" width="14.5703125" style="37" customWidth="1"/>
    <col min="15876" max="15876" width="14.28515625" style="37" customWidth="1"/>
    <col min="15877" max="15877" width="11.42578125" style="37"/>
    <col min="15878" max="15878" width="14.85546875" style="37" customWidth="1"/>
    <col min="15879" max="15879" width="14.140625" style="37" customWidth="1"/>
    <col min="15880" max="15880" width="16.42578125" style="37" customWidth="1"/>
    <col min="15881" max="16128" width="11.42578125" style="37"/>
    <col min="16129" max="16129" width="25" style="37" customWidth="1"/>
    <col min="16130" max="16130" width="14.140625" style="37" customWidth="1"/>
    <col min="16131" max="16131" width="14.5703125" style="37" customWidth="1"/>
    <col min="16132" max="16132" width="14.28515625" style="37" customWidth="1"/>
    <col min="16133" max="16133" width="11.42578125" style="37"/>
    <col min="16134" max="16134" width="14.85546875" style="37" customWidth="1"/>
    <col min="16135" max="16135" width="14.140625" style="37" customWidth="1"/>
    <col min="16136" max="16136" width="16.42578125" style="37" customWidth="1"/>
    <col min="16137" max="16384" width="11.42578125" style="37"/>
  </cols>
  <sheetData>
    <row r="1" spans="1:12" ht="13.5" x14ac:dyDescent="0.25">
      <c r="A1" s="36" t="s">
        <v>0</v>
      </c>
      <c r="H1" s="38"/>
    </row>
    <row r="2" spans="1:12" ht="13.5" x14ac:dyDescent="0.25">
      <c r="A2" s="36" t="s">
        <v>1</v>
      </c>
    </row>
    <row r="6" spans="1:12" x14ac:dyDescent="0.25">
      <c r="A6" s="40" t="s">
        <v>58</v>
      </c>
      <c r="B6" s="40"/>
      <c r="C6" s="40"/>
      <c r="D6" s="40"/>
      <c r="E6" s="40"/>
      <c r="F6" s="40"/>
      <c r="G6" s="40"/>
      <c r="H6" s="40"/>
      <c r="I6" s="41"/>
      <c r="J6" s="40"/>
      <c r="K6" s="40"/>
      <c r="L6" s="40"/>
    </row>
    <row r="7" spans="1:12" ht="15.75" x14ac:dyDescent="0.25">
      <c r="A7" s="42" t="s">
        <v>59</v>
      </c>
      <c r="B7" s="42"/>
      <c r="C7" s="42"/>
      <c r="D7" s="42"/>
      <c r="E7" s="42"/>
      <c r="F7" s="42"/>
      <c r="G7" s="42"/>
      <c r="H7" s="42"/>
      <c r="I7" s="43"/>
    </row>
    <row r="8" spans="1:12" ht="13.5" thickBot="1" x14ac:dyDescent="0.3">
      <c r="C8" s="44"/>
      <c r="D8" s="44"/>
    </row>
    <row r="9" spans="1:12" ht="86.25" thickBot="1" x14ac:dyDescent="0.3">
      <c r="A9" s="45" t="s">
        <v>60</v>
      </c>
      <c r="B9" s="46" t="s">
        <v>61</v>
      </c>
      <c r="C9" s="47" t="s">
        <v>62</v>
      </c>
      <c r="D9" s="48" t="s">
        <v>63</v>
      </c>
      <c r="E9" s="48" t="s">
        <v>64</v>
      </c>
      <c r="F9" s="48" t="s">
        <v>65</v>
      </c>
      <c r="G9" s="48" t="s">
        <v>66</v>
      </c>
      <c r="H9" s="49" t="s">
        <v>67</v>
      </c>
      <c r="I9" s="37"/>
    </row>
    <row r="10" spans="1:12" ht="15" x14ac:dyDescent="0.25">
      <c r="A10" s="50" t="s">
        <v>16</v>
      </c>
      <c r="B10" s="51">
        <f>'[1]Janv-2021'!H11+'[1]Fev-2021'!H11+'[1]Mars-2021'!H11+'Avril-2021'!H11+'Mai-2021'!H11</f>
        <v>170744559.99999991</v>
      </c>
      <c r="C10" s="51">
        <f>'[1]Janv-2021'!G11+'[1]Fev-2021'!G11+'[1]Mars-2021'!G11+'Avril-2021'!G11+'Mai-2021'!G11</f>
        <v>4476000</v>
      </c>
      <c r="D10" s="52">
        <f>'[1]Janv-2021'!F11+'[1]Fev-2021'!F11+'[1]Mars-2021'!F11+'Avril-2021'!F11+'Mai-2021'!F11</f>
        <v>2229007</v>
      </c>
      <c r="E10" s="53">
        <f>C10/5</f>
        <v>895200</v>
      </c>
      <c r="F10" s="53">
        <f>D10/5</f>
        <v>445801.4</v>
      </c>
      <c r="G10" s="54">
        <f>D10/C10</f>
        <v>0.49799084003574623</v>
      </c>
      <c r="H10" s="55">
        <f>D10/B10</f>
        <v>1.3054629676049423E-2</v>
      </c>
      <c r="I10" s="37"/>
    </row>
    <row r="11" spans="1:12" ht="15" x14ac:dyDescent="0.25">
      <c r="A11" s="50" t="s">
        <v>68</v>
      </c>
      <c r="B11" s="56">
        <f>'[1]Janv-2021'!H12+'[1]Fev-2021'!H12+'[1]Mars-2021'!H12+'Avril-2021'!H12+'Mai-2021'!H12</f>
        <v>0</v>
      </c>
      <c r="C11" s="56">
        <f>'[1]Janv-2021'!G12+'[1]Fev-2021'!G12+'[1]Mars-2021'!G12+'Avril-2021'!G12+'Mai-2021'!G12</f>
        <v>0</v>
      </c>
      <c r="D11" s="57">
        <f>'[1]Janv-2021'!F12+'[1]Fev-2021'!F12+'[1]Mars-2021'!F12+'Avril-2021'!F12+'Mai-2021'!F12</f>
        <v>0</v>
      </c>
      <c r="E11" s="53">
        <f t="shared" ref="E11:F29" si="0">C11/5</f>
        <v>0</v>
      </c>
      <c r="F11" s="53">
        <f t="shared" si="0"/>
        <v>0</v>
      </c>
      <c r="G11" s="54" t="e">
        <f>D11/C11</f>
        <v>#DIV/0!</v>
      </c>
      <c r="H11" s="55" t="e">
        <f>D11/B11</f>
        <v>#DIV/0!</v>
      </c>
      <c r="I11" s="37"/>
    </row>
    <row r="12" spans="1:12" ht="15" x14ac:dyDescent="0.25">
      <c r="A12" s="58" t="s">
        <v>20</v>
      </c>
      <c r="B12" s="56">
        <f>'[1]Janv-2021'!H13+'[1]Fev-2021'!H13+'[1]Mars-2021'!H13+'Avril-2021'!H13+'Mai-2021'!H13</f>
        <v>3462388</v>
      </c>
      <c r="C12" s="56">
        <f>'[1]Janv-2021'!G13+'[1]Fev-2021'!G13+'[1]Mars-2021'!G13+'Avril-2021'!G13+'Mai-2021'!G13</f>
        <v>3462388</v>
      </c>
      <c r="D12" s="57">
        <f>'[1]Janv-2021'!F13+'[1]Fev-2021'!F13+'[1]Mars-2021'!F13+'Avril-2021'!F13+'Mai-2021'!F13</f>
        <v>983850</v>
      </c>
      <c r="E12" s="53">
        <f t="shared" si="0"/>
        <v>692477.6</v>
      </c>
      <c r="F12" s="53">
        <f t="shared" si="0"/>
        <v>196770</v>
      </c>
      <c r="G12" s="59">
        <f>D12/C12</f>
        <v>0.28415359572641774</v>
      </c>
      <c r="H12" s="60">
        <f>D12/B12</f>
        <v>0.28415359572641774</v>
      </c>
      <c r="I12" s="37"/>
    </row>
    <row r="13" spans="1:12" ht="15" x14ac:dyDescent="0.25">
      <c r="A13" s="58" t="s">
        <v>22</v>
      </c>
      <c r="B13" s="56">
        <f>'[1]Janv-2021'!H14+'[1]Fev-2021'!H14+'[1]Mars-2021'!H14+'Avril-2021'!H14+'Mai-2021'!H14</f>
        <v>2903570</v>
      </c>
      <c r="C13" s="56">
        <f>'[1]Janv-2021'!G14+'[1]Fev-2021'!G14+'[1]Mars-2021'!G14+'Avril-2021'!G14+'Mai-2021'!G14</f>
        <v>240650</v>
      </c>
      <c r="D13" s="57">
        <f>'[1]Janv-2021'!F14+'[1]Fev-2021'!F14+'[1]Mars-2021'!F14+'Avril-2021'!F14+'Mai-2021'!F14</f>
        <v>78047</v>
      </c>
      <c r="E13" s="53">
        <f t="shared" si="0"/>
        <v>48130</v>
      </c>
      <c r="F13" s="53">
        <f t="shared" si="0"/>
        <v>15609.4</v>
      </c>
      <c r="G13" s="59">
        <f t="shared" ref="G13:G32" si="1">D13/C13</f>
        <v>0.32431747350924578</v>
      </c>
      <c r="H13" s="60">
        <f t="shared" ref="H13:H32" si="2">D13/B13</f>
        <v>2.6879668821485275E-2</v>
      </c>
      <c r="I13" s="37"/>
    </row>
    <row r="14" spans="1:12" ht="15" x14ac:dyDescent="0.25">
      <c r="A14" s="58" t="s">
        <v>24</v>
      </c>
      <c r="B14" s="56">
        <f>'[1]Janv-2021'!H15+'[1]Fev-2021'!H15+'[1]Mars-2021'!H15+'Avril-2021'!H15+'Mai-2021'!H15</f>
        <v>1911743.4</v>
      </c>
      <c r="C14" s="56">
        <f>'[1]Janv-2021'!G15+'[1]Fev-2021'!G15+'[1]Mars-2021'!G15+'Avril-2021'!G15+'Mai-2021'!G15</f>
        <v>1911743.4</v>
      </c>
      <c r="D14" s="57">
        <f>'[1]Janv-2021'!F15+'[1]Fev-2021'!F15+'[1]Mars-2021'!F15+'Avril-2021'!F15+'Mai-2021'!F15</f>
        <v>585420</v>
      </c>
      <c r="E14" s="53">
        <f t="shared" si="0"/>
        <v>382348.68</v>
      </c>
      <c r="F14" s="53">
        <f t="shared" si="0"/>
        <v>117084</v>
      </c>
      <c r="G14" s="59">
        <f t="shared" si="1"/>
        <v>0.30622310504641997</v>
      </c>
      <c r="H14" s="60">
        <f t="shared" si="2"/>
        <v>0.30622310504641997</v>
      </c>
      <c r="I14" s="37"/>
    </row>
    <row r="15" spans="1:12" ht="15" x14ac:dyDescent="0.25">
      <c r="A15" s="58" t="s">
        <v>26</v>
      </c>
      <c r="B15" s="56">
        <f>'[1]Janv-2021'!H16+'[1]Fev-2021'!H16+'[1]Mars-2021'!H16+'Avril-2021'!H16+'Mai-2021'!H16</f>
        <v>4081407.0999999996</v>
      </c>
      <c r="C15" s="56">
        <f>'[1]Janv-2021'!G16+'[1]Fev-2021'!G16+'[1]Mars-2021'!G16+'Avril-2021'!G16+'Mai-2021'!G16</f>
        <v>4081407.0999999996</v>
      </c>
      <c r="D15" s="57">
        <f>'[1]Janv-2021'!F16+'[1]Fev-2021'!F16+'[1]Mars-2021'!F16+'Avril-2021'!F16+'Mai-2021'!F16</f>
        <v>0</v>
      </c>
      <c r="E15" s="53">
        <f t="shared" si="0"/>
        <v>816281.41999999993</v>
      </c>
      <c r="F15" s="53">
        <f t="shared" si="0"/>
        <v>0</v>
      </c>
      <c r="G15" s="59">
        <f t="shared" si="1"/>
        <v>0</v>
      </c>
      <c r="H15" s="60">
        <f t="shared" si="2"/>
        <v>0</v>
      </c>
      <c r="I15" s="37"/>
    </row>
    <row r="16" spans="1:12" ht="15" x14ac:dyDescent="0.25">
      <c r="A16" s="58" t="s">
        <v>28</v>
      </c>
      <c r="B16" s="51">
        <f>'[1]Janv-2021'!H17+'[1]Fev-2021'!H17+'[1]Mars-2021'!H17+'Avril-2021'!H17+'Mai-2021'!H17</f>
        <v>25955388.00006023</v>
      </c>
      <c r="C16" s="51">
        <f>'[1]Janv-2021'!G17+'[1]Fev-2021'!G17+'[1]Mars-2021'!G17+'Avril-2021'!G17+'Mai-2021'!G17</f>
        <v>1463</v>
      </c>
      <c r="D16" s="52">
        <f>'[1]Janv-2021'!F17+'[1]Fev-2021'!F17+'[1]Mars-2021'!F17+'Avril-2021'!F17+'Mai-2021'!F17</f>
        <v>400</v>
      </c>
      <c r="E16" s="53">
        <f t="shared" si="0"/>
        <v>292.60000000000002</v>
      </c>
      <c r="F16" s="53">
        <f t="shared" si="0"/>
        <v>80</v>
      </c>
      <c r="G16" s="59">
        <f t="shared" si="1"/>
        <v>0.27341079972658922</v>
      </c>
      <c r="H16" s="60">
        <f t="shared" si="2"/>
        <v>1.5411058389844597E-5</v>
      </c>
      <c r="I16" s="37"/>
    </row>
    <row r="17" spans="1:9" ht="15" x14ac:dyDescent="0.25">
      <c r="A17" s="58" t="s">
        <v>30</v>
      </c>
      <c r="B17" s="56">
        <f>'[1]Janv-2021'!H18+'[1]Fev-2021'!H18+'[1]Mars-2021'!H18+'Avril-2021'!H18+'Mai-2021'!H18</f>
        <v>3592621</v>
      </c>
      <c r="C17" s="56">
        <f>'[1]Janv-2021'!G18+'[1]Fev-2021'!G18+'[1]Mars-2021'!G18+'Avril-2021'!G18+'Mai-2021'!G18</f>
        <v>3592621</v>
      </c>
      <c r="D17" s="57">
        <f>'[1]Janv-2021'!F18+'[1]Fev-2021'!F18+'[1]Mars-2021'!F18+'Avril-2021'!F18+'Mai-2021'!F18</f>
        <v>1057600</v>
      </c>
      <c r="E17" s="53">
        <f t="shared" si="0"/>
        <v>718524.2</v>
      </c>
      <c r="F17" s="53">
        <f t="shared" si="0"/>
        <v>211520</v>
      </c>
      <c r="G17" s="59">
        <f t="shared" si="1"/>
        <v>0.29438117741893732</v>
      </c>
      <c r="H17" s="60">
        <f t="shared" si="2"/>
        <v>0.29438117741893732</v>
      </c>
      <c r="I17" s="37"/>
    </row>
    <row r="18" spans="1:9" ht="15" x14ac:dyDescent="0.25">
      <c r="A18" s="58" t="s">
        <v>32</v>
      </c>
      <c r="B18" s="56">
        <f>'[1]Janv-2021'!H19+'[1]Fev-2021'!H19+'[1]Mars-2021'!H19+'Avril-2021'!H19+'Mai-2021'!H19</f>
        <v>2742024.8</v>
      </c>
      <c r="C18" s="56">
        <f>'[1]Janv-2021'!G19+'[1]Fev-2021'!G19+'[1]Mars-2021'!G19+'Avril-2021'!G19+'Mai-2021'!G19</f>
        <v>2742024.8</v>
      </c>
      <c r="D18" s="57">
        <f>'[1]Janv-2021'!F19+'[1]Fev-2021'!F19+'[1]Mars-2021'!F19+'Avril-2021'!F19+'Mai-2021'!F19</f>
        <v>786089</v>
      </c>
      <c r="E18" s="53">
        <f t="shared" si="0"/>
        <v>548404.96</v>
      </c>
      <c r="F18" s="53">
        <f t="shared" si="0"/>
        <v>157217.79999999999</v>
      </c>
      <c r="G18" s="59">
        <f t="shared" si="1"/>
        <v>0.28668194394157198</v>
      </c>
      <c r="H18" s="60">
        <f t="shared" si="2"/>
        <v>0.28668194394157198</v>
      </c>
      <c r="I18" s="37"/>
    </row>
    <row r="19" spans="1:9" ht="15" x14ac:dyDescent="0.25">
      <c r="A19" s="58" t="s">
        <v>34</v>
      </c>
      <c r="B19" s="56">
        <f>'[1]Janv-2021'!H20+'[1]Fev-2021'!H20+'[1]Mars-2021'!H20+'Avril-2021'!H20+'Mai-2021'!H20</f>
        <v>4787107</v>
      </c>
      <c r="C19" s="56">
        <f>'[1]Janv-2021'!G20+'[1]Fev-2021'!G20+'[1]Mars-2021'!G20+'Avril-2021'!G20+'Mai-2021'!G20</f>
        <v>4787107</v>
      </c>
      <c r="D19" s="57">
        <f>'[1]Janv-2021'!F20+'[1]Fev-2021'!F20+'[1]Mars-2021'!F20+'Avril-2021'!F20+'Mai-2021'!F20</f>
        <v>0</v>
      </c>
      <c r="E19" s="53">
        <f t="shared" si="0"/>
        <v>957421.4</v>
      </c>
      <c r="F19" s="53">
        <f t="shared" si="0"/>
        <v>0</v>
      </c>
      <c r="G19" s="59">
        <f t="shared" si="1"/>
        <v>0</v>
      </c>
      <c r="H19" s="60">
        <f t="shared" si="2"/>
        <v>0</v>
      </c>
      <c r="I19" s="37"/>
    </row>
    <row r="20" spans="1:9" ht="15" x14ac:dyDescent="0.25">
      <c r="A20" s="58" t="s">
        <v>36</v>
      </c>
      <c r="B20" s="56">
        <f>'[1]Janv-2021'!H21+'[1]Fev-2021'!H21+'[1]Mars-2021'!H21+'Avril-2021'!H21+'Mai-2021'!H21</f>
        <v>11083303</v>
      </c>
      <c r="C20" s="56">
        <f>'[1]Janv-2021'!G21+'[1]Fev-2021'!G21+'[1]Mars-2021'!G21+'Avril-2021'!G21+'Mai-2021'!G21</f>
        <v>11083303</v>
      </c>
      <c r="D20" s="57">
        <f>'[1]Janv-2021'!F21+'[1]Fev-2021'!F21+'[1]Mars-2021'!F21+'Avril-2021'!F21+'Mai-2021'!F21</f>
        <v>2951058</v>
      </c>
      <c r="E20" s="53">
        <f t="shared" si="0"/>
        <v>2216660.6</v>
      </c>
      <c r="F20" s="53">
        <f t="shared" si="0"/>
        <v>590211.6</v>
      </c>
      <c r="G20" s="59">
        <f t="shared" si="1"/>
        <v>0.26626160089641149</v>
      </c>
      <c r="H20" s="60">
        <f t="shared" si="2"/>
        <v>0.26626160089641149</v>
      </c>
      <c r="I20" s="37"/>
    </row>
    <row r="21" spans="1:9" ht="15" x14ac:dyDescent="0.25">
      <c r="A21" s="58" t="s">
        <v>38</v>
      </c>
      <c r="B21" s="56">
        <f>'[1]Janv-2021'!H22+'[1]Fev-2021'!H22+'[1]Mars-2021'!H22+'Avril-2021'!H22+'Mai-2021'!H22</f>
        <v>11083303</v>
      </c>
      <c r="C21" s="56">
        <f>'[1]Janv-2021'!G22+'[1]Fev-2021'!G22+'[1]Mars-2021'!G22+'Avril-2021'!G22+'Mai-2021'!G22</f>
        <v>5689382</v>
      </c>
      <c r="D21" s="57">
        <f>'[1]Janv-2021'!F22+'[1]Fev-2021'!F22+'[1]Mars-2021'!F22+'Avril-2021'!F22+'Mai-2021'!F22</f>
        <v>0</v>
      </c>
      <c r="E21" s="53">
        <f t="shared" si="0"/>
        <v>1137876.3999999999</v>
      </c>
      <c r="F21" s="53">
        <f t="shared" si="0"/>
        <v>0</v>
      </c>
      <c r="G21" s="59">
        <f t="shared" si="1"/>
        <v>0</v>
      </c>
      <c r="H21" s="60">
        <f t="shared" si="2"/>
        <v>0</v>
      </c>
      <c r="I21" s="37"/>
    </row>
    <row r="22" spans="1:9" ht="15" x14ac:dyDescent="0.25">
      <c r="A22" s="58" t="s">
        <v>40</v>
      </c>
      <c r="B22" s="56">
        <f>'[1]Janv-2021'!H23+'[1]Fev-2021'!H23+'[1]Mars-2021'!H23+'Avril-2021'!H23+'Mai-2021'!H23</f>
        <v>3000036</v>
      </c>
      <c r="C22" s="56">
        <f>'[1]Janv-2021'!G23+'[1]Fev-2021'!G23+'[1]Mars-2021'!G23+'Avril-2021'!G23+'Mai-2021'!G23</f>
        <v>3000036</v>
      </c>
      <c r="D22" s="57">
        <f>'[1]Janv-2021'!F23+'[1]Fev-2021'!F23+'[1]Mars-2021'!F23+'Avril-2021'!F23+'Mai-2021'!F23</f>
        <v>839872</v>
      </c>
      <c r="E22" s="53">
        <f t="shared" si="0"/>
        <v>600007.19999999995</v>
      </c>
      <c r="F22" s="53">
        <f t="shared" si="0"/>
        <v>167974.39999999999</v>
      </c>
      <c r="G22" s="59">
        <f t="shared" si="1"/>
        <v>0.27995397388564669</v>
      </c>
      <c r="H22" s="60">
        <f t="shared" si="2"/>
        <v>0.27995397388564669</v>
      </c>
      <c r="I22" s="37"/>
    </row>
    <row r="23" spans="1:9" ht="15" x14ac:dyDescent="0.25">
      <c r="A23" s="58" t="s">
        <v>42</v>
      </c>
      <c r="B23" s="56">
        <f>'[1]Janv-2021'!H24+'[1]Fev-2021'!H24+'[1]Mars-2021'!H24+'Avril-2021'!H24+'Mai-2021'!H24</f>
        <v>2664932.495000001</v>
      </c>
      <c r="C23" s="56">
        <f>'[1]Janv-2021'!G24+'[1]Fev-2021'!G24+'[1]Mars-2021'!G24+'Avril-2021'!G24+'Mai-2021'!G24</f>
        <v>2664932.495000001</v>
      </c>
      <c r="D23" s="57">
        <f>'[1]Janv-2021'!F24+'[1]Fev-2021'!F24+'[1]Mars-2021'!F24+'Avril-2021'!F24+'Mai-2021'!F24</f>
        <v>814475</v>
      </c>
      <c r="E23" s="53">
        <f t="shared" si="0"/>
        <v>532986.49900000019</v>
      </c>
      <c r="F23" s="53">
        <f t="shared" si="0"/>
        <v>162895</v>
      </c>
      <c r="G23" s="59">
        <f t="shared" si="1"/>
        <v>0.30562687855250897</v>
      </c>
      <c r="H23" s="60">
        <f t="shared" si="2"/>
        <v>0.30562687855250897</v>
      </c>
      <c r="I23" s="37"/>
    </row>
    <row r="24" spans="1:9" ht="15" x14ac:dyDescent="0.25">
      <c r="A24" s="58" t="s">
        <v>44</v>
      </c>
      <c r="B24" s="51">
        <f>'[1]Janv-2021'!H25+'[1]Fev-2021'!H25+'[1]Mars-2021'!H25+'Avril-2021'!H25+'Mai-2021'!H25</f>
        <v>31820551.690000001</v>
      </c>
      <c r="C24" s="51">
        <f>'[1]Janv-2021'!G25+'[1]Fev-2021'!G25+'[1]Mars-2021'!G25+'Avril-2021'!G25+'Mai-2021'!G25</f>
        <v>3903997.8360704845</v>
      </c>
      <c r="D24" s="52">
        <f>'[1]Janv-2021'!F25+'[1]Fev-2021'!F25+'[1]Mars-2021'!F25+'Avril-2021'!F25+'Mai-2021'!F25</f>
        <v>1087906.2300000009</v>
      </c>
      <c r="E24" s="53">
        <f t="shared" si="0"/>
        <v>780799.5672140969</v>
      </c>
      <c r="F24" s="53">
        <f t="shared" si="0"/>
        <v>217581.24600000019</v>
      </c>
      <c r="G24" s="59">
        <f t="shared" si="1"/>
        <v>0.27866466009494972</v>
      </c>
      <c r="H24" s="60">
        <f t="shared" si="2"/>
        <v>3.4188792218265936E-2</v>
      </c>
      <c r="I24" s="37"/>
    </row>
    <row r="25" spans="1:9" ht="15" x14ac:dyDescent="0.25">
      <c r="A25" s="58" t="s">
        <v>45</v>
      </c>
      <c r="B25" s="56">
        <f>'[1]Janv-2021'!H26+'[1]Fev-2021'!H26+'[1]Mars-2021'!H26+'Avril-2021'!H26+'Mai-2021'!H26</f>
        <v>0</v>
      </c>
      <c r="C25" s="56">
        <f>'[1]Janv-2021'!G26+'[1]Fev-2021'!G26+'[1]Mars-2021'!G26+'Avril-2021'!G26+'Mai-2021'!G26</f>
        <v>0</v>
      </c>
      <c r="D25" s="57">
        <f>'[1]Janv-2021'!F26+'[1]Fev-2021'!F26+'[1]Mars-2021'!F26+'Avril-2021'!F26+'Mai-2021'!F26</f>
        <v>0</v>
      </c>
      <c r="E25" s="53">
        <f t="shared" si="0"/>
        <v>0</v>
      </c>
      <c r="F25" s="53">
        <f t="shared" si="0"/>
        <v>0</v>
      </c>
      <c r="G25" s="59" t="e">
        <f t="shared" si="1"/>
        <v>#DIV/0!</v>
      </c>
      <c r="H25" s="60" t="e">
        <f t="shared" si="2"/>
        <v>#DIV/0!</v>
      </c>
      <c r="I25" s="37"/>
    </row>
    <row r="26" spans="1:9" ht="15" x14ac:dyDescent="0.25">
      <c r="A26" s="58" t="s">
        <v>46</v>
      </c>
      <c r="B26" s="51">
        <f>'[1]Janv-2021'!H27+'[1]Fev-2021'!H27+'[1]Mars-2021'!H27+'Avril-2021'!H27+'Mai-2021'!H27</f>
        <v>43266706</v>
      </c>
      <c r="C26" s="51">
        <f>'[1]Janv-2021'!G27+'[1]Fev-2021'!G27+'[1]Mars-2021'!G27+'Avril-2021'!G27+'Mai-2021'!G27</f>
        <v>728291</v>
      </c>
      <c r="D26" s="52">
        <f>'[1]Janv-2021'!F27+'[1]Fev-2021'!F27+'[1]Mars-2021'!F27+'Avril-2021'!F27+'Mai-2021'!F27</f>
        <v>246485</v>
      </c>
      <c r="E26" s="53">
        <f t="shared" si="0"/>
        <v>145658.20000000001</v>
      </c>
      <c r="F26" s="53">
        <f t="shared" si="0"/>
        <v>49297</v>
      </c>
      <c r="G26" s="59">
        <f t="shared" si="1"/>
        <v>0.33844301247715541</v>
      </c>
      <c r="H26" s="60">
        <f t="shared" si="2"/>
        <v>5.6968746361232125E-3</v>
      </c>
      <c r="I26" s="37"/>
    </row>
    <row r="27" spans="1:9" ht="15" x14ac:dyDescent="0.25">
      <c r="A27" s="58" t="s">
        <v>47</v>
      </c>
      <c r="B27" s="56">
        <f>'[1]Janv-2021'!H28+'[1]Fev-2021'!H28+'[1]Mars-2021'!H28+'Avril-2021'!H28+'Mai-2021'!H28</f>
        <v>2301032</v>
      </c>
      <c r="C27" s="56">
        <f>'[1]Janv-2021'!G28+'[1]Fev-2021'!G28+'[1]Mars-2021'!G28+'Avril-2021'!G28+'Mai-2021'!G28</f>
        <v>2301032</v>
      </c>
      <c r="D27" s="57">
        <f>'[1]Janv-2021'!F28+'[1]Fev-2021'!F28+'[1]Mars-2021'!F28+'Avril-2021'!F28+'Mai-2021'!F28</f>
        <v>699522</v>
      </c>
      <c r="E27" s="53">
        <f t="shared" si="0"/>
        <v>460206.4</v>
      </c>
      <c r="F27" s="53">
        <f t="shared" si="0"/>
        <v>139904.4</v>
      </c>
      <c r="G27" s="59">
        <f t="shared" si="1"/>
        <v>0.3040035949087192</v>
      </c>
      <c r="H27" s="60">
        <f t="shared" si="2"/>
        <v>0.3040035949087192</v>
      </c>
      <c r="I27" s="37"/>
    </row>
    <row r="28" spans="1:9" ht="15" x14ac:dyDescent="0.25">
      <c r="A28" s="58" t="s">
        <v>49</v>
      </c>
      <c r="B28" s="56">
        <f>'[1]Janv-2021'!H29+'[1]Fev-2021'!H29+'[1]Mars-2021'!H29+'Avril-2021'!H29+'Mai-2021'!H29</f>
        <v>1994932</v>
      </c>
      <c r="C28" s="56">
        <f>'[1]Janv-2021'!G29+'[1]Fev-2021'!G29+'[1]Mars-2021'!G29+'Avril-2021'!G29+'Mai-2021'!G29</f>
        <v>1994932</v>
      </c>
      <c r="D28" s="57">
        <f>'[1]Janv-2021'!F29+'[1]Fev-2021'!F29+'[1]Mars-2021'!F29+'Avril-2021'!F29+'Mai-2021'!F29</f>
        <v>578219</v>
      </c>
      <c r="E28" s="53">
        <f t="shared" si="0"/>
        <v>398986.4</v>
      </c>
      <c r="F28" s="53">
        <f t="shared" si="0"/>
        <v>115643.8</v>
      </c>
      <c r="G28" s="59">
        <f t="shared" si="1"/>
        <v>0.2898439646063124</v>
      </c>
      <c r="H28" s="60">
        <f t="shared" si="2"/>
        <v>0.2898439646063124</v>
      </c>
      <c r="I28" s="37"/>
    </row>
    <row r="29" spans="1:9" ht="15.75" thickBot="1" x14ac:dyDescent="0.3">
      <c r="A29" s="61" t="s">
        <v>51</v>
      </c>
      <c r="B29" s="51">
        <f>'[1]Janv-2021'!H30+'[1]Fev-2021'!H30+'[1]Mars-2021'!H30+'Avril-2021'!H30+'Mai-2021'!H30</f>
        <v>15536325</v>
      </c>
      <c r="C29" s="51">
        <f>'[1]Janv-2021'!G30+'[1]Fev-2021'!G30+'[1]Mars-2021'!G30+'Avril-2021'!G30+'Mai-2021'!G30</f>
        <v>119023</v>
      </c>
      <c r="D29" s="52">
        <f>'[1]Janv-2021'!F30+'[1]Fev-2021'!F30+'[1]Mars-2021'!F30+'Avril-2021'!F30+'Mai-2021'!F30</f>
        <v>37571</v>
      </c>
      <c r="E29" s="53">
        <f t="shared" si="0"/>
        <v>23804.6</v>
      </c>
      <c r="F29" s="53">
        <f t="shared" si="0"/>
        <v>7514.2</v>
      </c>
      <c r="G29" s="62">
        <f t="shared" si="1"/>
        <v>0.31566167883518309</v>
      </c>
      <c r="H29" s="60">
        <f t="shared" si="2"/>
        <v>2.4182681554357289E-3</v>
      </c>
      <c r="I29" s="37"/>
    </row>
    <row r="30" spans="1:9" ht="16.5" customHeight="1" x14ac:dyDescent="0.25">
      <c r="A30" s="63" t="s">
        <v>52</v>
      </c>
      <c r="B30" s="64">
        <f>SUM(B10:B29)</f>
        <v>342931930.48506016</v>
      </c>
      <c r="C30" s="64">
        <f>SUM(C10:C29)</f>
        <v>56780333.631070487</v>
      </c>
      <c r="D30" s="64">
        <f>SUM(D10:D29)</f>
        <v>12975521.23</v>
      </c>
      <c r="E30" s="64">
        <f>SUM(E10:E29)</f>
        <v>11356066.726214098</v>
      </c>
      <c r="F30" s="64">
        <f>SUM(F10:F29)</f>
        <v>2595104.2460000003</v>
      </c>
      <c r="G30" s="65">
        <f t="shared" si="1"/>
        <v>0.22852139817120992</v>
      </c>
      <c r="H30" s="66">
        <f t="shared" si="2"/>
        <v>3.7837016843683152E-2</v>
      </c>
      <c r="I30" s="37"/>
    </row>
    <row r="31" spans="1:9" ht="21" customHeight="1" thickBot="1" x14ac:dyDescent="0.3">
      <c r="A31" s="61" t="s">
        <v>53</v>
      </c>
      <c r="B31" s="67">
        <f>B32-B30</f>
        <v>73092662.750001371</v>
      </c>
      <c r="C31" s="67">
        <f>C32-C30</f>
        <v>34516080.563750558</v>
      </c>
      <c r="D31" s="67">
        <f>D32-D30</f>
        <v>9770299</v>
      </c>
      <c r="E31" s="67">
        <f>E32-E30</f>
        <v>6903216.1127501111</v>
      </c>
      <c r="F31" s="67">
        <f>F32-F30</f>
        <v>1954059.7999999998</v>
      </c>
      <c r="G31" s="68">
        <f t="shared" si="1"/>
        <v>0.28306513487110563</v>
      </c>
      <c r="H31" s="69">
        <f t="shared" si="2"/>
        <v>0.13367003789993703</v>
      </c>
      <c r="I31" s="37"/>
    </row>
    <row r="32" spans="1:9" ht="29.25" thickBot="1" x14ac:dyDescent="0.3">
      <c r="A32" s="70" t="s">
        <v>54</v>
      </c>
      <c r="B32" s="64">
        <f>'[1]Janv-2021'!H33+'[1]Fev-2021'!H33+'[1]Mars-2021'!H33+'Avril-2021'!H33+'Mai-2021'!H33</f>
        <v>416024593.23506153</v>
      </c>
      <c r="C32" s="64">
        <f>'[1]Janv-2021'!G33+'[1]Fev-2021'!G33+'[1]Mars-2021'!G33+'Avril-2021'!G33+'Mai-2021'!G33</f>
        <v>91296414.194821045</v>
      </c>
      <c r="D32" s="64">
        <f>'[1]Janv-2021'!F33+'[1]Fev-2021'!F33+'[1]Mars-2021'!F33+'Avril-2021'!F33+'Mai-2021'!F33</f>
        <v>22745820.23</v>
      </c>
      <c r="E32" s="64">
        <f t="shared" ref="E32:F32" si="3">C32/5</f>
        <v>18259282.838964209</v>
      </c>
      <c r="F32" s="64">
        <f t="shared" si="3"/>
        <v>4549164.0460000001</v>
      </c>
      <c r="G32" s="65">
        <f t="shared" si="1"/>
        <v>0.24914253676449757</v>
      </c>
      <c r="H32" s="66">
        <f t="shared" si="2"/>
        <v>5.4674220226082149E-2</v>
      </c>
      <c r="I32" s="37"/>
    </row>
    <row r="33" spans="1:9" ht="42.75" x14ac:dyDescent="0.25">
      <c r="A33" s="71" t="s">
        <v>69</v>
      </c>
      <c r="B33" s="72">
        <f>B30/B32</f>
        <v>0.824306870462577</v>
      </c>
      <c r="C33" s="72">
        <f>C30/C32</f>
        <v>0.62193388570447772</v>
      </c>
      <c r="D33" s="72">
        <f>D30/D32</f>
        <v>0.5704573894805639</v>
      </c>
      <c r="E33" s="72">
        <f>E30/E32</f>
        <v>0.62193388570447772</v>
      </c>
      <c r="F33" s="72">
        <f>F30/F32</f>
        <v>0.57045738948056401</v>
      </c>
      <c r="G33" s="73"/>
      <c r="H33" s="74"/>
      <c r="I33" s="37"/>
    </row>
    <row r="34" spans="1:9" ht="15.75" thickBot="1" x14ac:dyDescent="0.3">
      <c r="A34" s="75" t="s">
        <v>56</v>
      </c>
      <c r="B34" s="76"/>
      <c r="C34" s="76"/>
      <c r="D34" s="76"/>
      <c r="E34" s="76"/>
      <c r="F34" s="76"/>
      <c r="G34" s="62"/>
      <c r="H34" s="77"/>
      <c r="I34" s="37"/>
    </row>
    <row r="35" spans="1:9" x14ac:dyDescent="0.25">
      <c r="B35" s="78"/>
      <c r="C35" s="79"/>
      <c r="D35" s="79"/>
      <c r="E35" s="79"/>
      <c r="F35" s="79"/>
      <c r="G35" s="79"/>
      <c r="H35" s="80"/>
      <c r="I35" s="81"/>
    </row>
    <row r="36" spans="1:9" x14ac:dyDescent="0.25">
      <c r="B36" s="78"/>
      <c r="C36" s="79"/>
      <c r="D36" s="79"/>
      <c r="E36" s="79"/>
      <c r="F36" s="79"/>
      <c r="G36" s="79"/>
      <c r="H36" s="80"/>
      <c r="I36" s="81"/>
    </row>
    <row r="37" spans="1:9" ht="15" x14ac:dyDescent="0.25">
      <c r="A37" s="82" t="s">
        <v>70</v>
      </c>
      <c r="B37" s="83" t="s">
        <v>71</v>
      </c>
      <c r="C37" s="79"/>
      <c r="D37" s="79"/>
      <c r="E37" s="79"/>
      <c r="F37" s="79"/>
      <c r="G37" s="79"/>
      <c r="H37" s="80"/>
      <c r="I37" s="81"/>
    </row>
    <row r="38" spans="1:9" ht="15" x14ac:dyDescent="0.25">
      <c r="A38"/>
      <c r="B38" s="83" t="s">
        <v>72</v>
      </c>
    </row>
    <row r="39" spans="1:9" ht="15" x14ac:dyDescent="0.25">
      <c r="A39"/>
      <c r="B39" s="83" t="s">
        <v>73</v>
      </c>
    </row>
    <row r="40" spans="1:9" x14ac:dyDescent="0.25">
      <c r="B40" s="8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Avril-2021</vt:lpstr>
      <vt:lpstr>Mai-2021</vt:lpstr>
      <vt:lpstr>Synthese Janv- Mai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 RANDRIAMAHOLY</dc:creator>
  <cp:lastModifiedBy>Aina RANDRIAMAHOLY</cp:lastModifiedBy>
  <dcterms:created xsi:type="dcterms:W3CDTF">2021-07-19T12:07:35Z</dcterms:created>
  <dcterms:modified xsi:type="dcterms:W3CDTF">2021-07-19T12:10:15Z</dcterms:modified>
</cp:coreProperties>
</file>